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8010" tabRatio="599" firstSheet="13" activeTab="22"/>
  </bookViews>
  <sheets>
    <sheet name="Lights" sheetId="1" r:id="rId1"/>
    <sheet name="Water" sheetId="2" r:id="rId2"/>
    <sheet name="Sewer" sheetId="3" r:id="rId3"/>
    <sheet name="Landfill" sheetId="4" r:id="rId4"/>
    <sheet name="General" sheetId="5" r:id="rId5"/>
    <sheet name="Water &amp; Bldg Sinking" sheetId="6" r:id="rId6"/>
    <sheet name="Street" sheetId="7" r:id="rId7"/>
    <sheet name="Fire" sheetId="8" r:id="rId8"/>
    <sheet name="Police " sheetId="9" r:id="rId9"/>
    <sheet name="Fire Station CONSTRUCTION " sheetId="29" r:id="rId10"/>
    <sheet name="Cemetery" sheetId="10" r:id="rId11"/>
    <sheet name="Ambulance" sheetId="11" r:id="rId12"/>
    <sheet name="Pool " sheetId="12" r:id="rId13"/>
    <sheet name="Park" sheetId="13" r:id="rId14"/>
    <sheet name="Recreation" sheetId="14" r:id="rId15"/>
    <sheet name="Library" sheetId="15" r:id="rId16"/>
    <sheet name="Health Ded - Int Serv" sheetId="16" r:id="rId17"/>
    <sheet name="Sales Tax" sheetId="17" r:id="rId18"/>
    <sheet name="VP Bond" sheetId="18" r:id="rId19"/>
    <sheet name="Keno" sheetId="19" r:id="rId20"/>
    <sheet name="Civic" sheetId="20" r:id="rId21"/>
    <sheet name="TIF" sheetId="21" r:id="rId22"/>
    <sheet name="Senior Center" sheetId="22" r:id="rId23"/>
    <sheet name="REDLG" sheetId="23" r:id="rId24"/>
    <sheet name="Amer Rescue - ARP" sheetId="24" r:id="rId25"/>
    <sheet name="Sheet1" sheetId="30" r:id="rId26"/>
  </sheets>
  <calcPr calcId="145621"/>
</workbook>
</file>

<file path=xl/calcChain.xml><?xml version="1.0" encoding="utf-8"?>
<calcChain xmlns="http://schemas.openxmlformats.org/spreadsheetml/2006/main">
  <c r="J22" i="19" l="1"/>
  <c r="H22" i="19"/>
  <c r="F22" i="19"/>
  <c r="D22" i="19"/>
  <c r="J49" i="9" l="1"/>
  <c r="J26" i="18" l="1"/>
  <c r="J6" i="18"/>
  <c r="J22" i="10" l="1"/>
  <c r="H22" i="10"/>
  <c r="F22" i="10"/>
  <c r="D22" i="10"/>
  <c r="J50" i="10"/>
  <c r="J69" i="2"/>
  <c r="H69" i="2"/>
  <c r="F69" i="2"/>
  <c r="D69" i="2"/>
  <c r="J44" i="13"/>
  <c r="H44" i="13"/>
  <c r="J13" i="13"/>
  <c r="H13" i="13"/>
  <c r="J12" i="12" l="1"/>
  <c r="J55" i="3"/>
  <c r="H55" i="3"/>
  <c r="J16" i="3"/>
  <c r="H16" i="3"/>
  <c r="J20" i="1" l="1"/>
  <c r="H20" i="1"/>
  <c r="F20" i="1"/>
  <c r="D20" i="1"/>
  <c r="H49" i="9" l="1"/>
  <c r="J12" i="9"/>
  <c r="H12" i="9"/>
  <c r="J23" i="7"/>
  <c r="H23" i="7"/>
  <c r="F23" i="7"/>
  <c r="D23" i="7"/>
  <c r="J21" i="5"/>
  <c r="H21" i="5"/>
  <c r="F16" i="3"/>
  <c r="D16" i="3"/>
  <c r="J15" i="2"/>
  <c r="H66" i="7" l="1"/>
  <c r="J66" i="7"/>
  <c r="J32" i="17" l="1"/>
  <c r="H32" i="17"/>
  <c r="J14" i="17"/>
  <c r="H14" i="17"/>
  <c r="H6" i="29"/>
  <c r="J58" i="5"/>
  <c r="H58" i="5"/>
  <c r="H15" i="2" l="1"/>
  <c r="F25" i="23" l="1"/>
  <c r="H25" i="23"/>
  <c r="F55" i="17"/>
  <c r="D55" i="17"/>
  <c r="F14" i="29" l="1"/>
  <c r="D14" i="29"/>
  <c r="D6" i="29"/>
  <c r="F6" i="29"/>
  <c r="J14" i="29"/>
  <c r="H14" i="29"/>
  <c r="J6" i="29"/>
  <c r="L54" i="3" l="1"/>
  <c r="F16" i="23" l="1"/>
  <c r="F9" i="23"/>
  <c r="D16" i="23"/>
  <c r="F8" i="11"/>
  <c r="F12" i="9"/>
  <c r="D12" i="9"/>
  <c r="F37" i="8"/>
  <c r="F21" i="5"/>
  <c r="D32" i="17" l="1"/>
  <c r="D45" i="15"/>
  <c r="D17" i="14"/>
  <c r="D44" i="13"/>
  <c r="D42" i="12"/>
  <c r="D32" i="11"/>
  <c r="D50" i="10"/>
  <c r="D49" i="9"/>
  <c r="D37" i="8"/>
  <c r="D8" i="8"/>
  <c r="D66" i="7"/>
  <c r="D58" i="5"/>
  <c r="D21" i="5"/>
  <c r="D31" i="4"/>
  <c r="D8" i="4"/>
  <c r="D55" i="3"/>
  <c r="D15" i="2"/>
  <c r="D72" i="1"/>
  <c r="D6" i="22"/>
  <c r="D42" i="21"/>
  <c r="D13" i="20"/>
  <c r="D6" i="19"/>
  <c r="D26" i="18"/>
  <c r="D6" i="18"/>
  <c r="H15" i="29" l="1"/>
  <c r="F15" i="29"/>
  <c r="J15" i="29"/>
  <c r="D15" i="29"/>
  <c r="J12" i="24" l="1"/>
  <c r="H12" i="24"/>
  <c r="F12" i="24"/>
  <c r="D12" i="24"/>
  <c r="J5" i="24"/>
  <c r="H5" i="24"/>
  <c r="F5" i="24"/>
  <c r="D5" i="24"/>
  <c r="J16" i="23"/>
  <c r="H16" i="23"/>
  <c r="G16" i="23"/>
  <c r="J9" i="23"/>
  <c r="H9" i="23"/>
  <c r="D9" i="23"/>
  <c r="J12" i="22"/>
  <c r="H12" i="22"/>
  <c r="G12" i="22"/>
  <c r="F12" i="22"/>
  <c r="D12" i="22"/>
  <c r="D13" i="22" s="1"/>
  <c r="J6" i="22"/>
  <c r="H6" i="22"/>
  <c r="F6" i="22"/>
  <c r="J69" i="21"/>
  <c r="H69" i="21"/>
  <c r="F69" i="21"/>
  <c r="D69" i="21"/>
  <c r="D70" i="21" s="1"/>
  <c r="J42" i="21"/>
  <c r="H42" i="21"/>
  <c r="F42" i="21"/>
  <c r="J13" i="20"/>
  <c r="H13" i="20"/>
  <c r="F13" i="20"/>
  <c r="J5" i="20"/>
  <c r="J14" i="20" s="1"/>
  <c r="H5" i="20"/>
  <c r="F5" i="20"/>
  <c r="F14" i="20" s="1"/>
  <c r="D5" i="20"/>
  <c r="D23" i="19"/>
  <c r="J6" i="19"/>
  <c r="H6" i="19"/>
  <c r="F6" i="19"/>
  <c r="H26" i="18"/>
  <c r="F26" i="18"/>
  <c r="D27" i="18"/>
  <c r="H6" i="18"/>
  <c r="F6" i="18"/>
  <c r="F32" i="17"/>
  <c r="F14" i="17"/>
  <c r="D14" i="17"/>
  <c r="J9" i="16"/>
  <c r="H9" i="16"/>
  <c r="F9" i="16"/>
  <c r="J5" i="16"/>
  <c r="H5" i="16"/>
  <c r="F5" i="16"/>
  <c r="D5" i="16"/>
  <c r="D10" i="16" s="1"/>
  <c r="J45" i="15"/>
  <c r="H45" i="15"/>
  <c r="F45" i="15"/>
  <c r="J13" i="15"/>
  <c r="H13" i="15"/>
  <c r="F13" i="15"/>
  <c r="D13" i="15"/>
  <c r="D46" i="15" s="1"/>
  <c r="J17" i="14"/>
  <c r="H17" i="14"/>
  <c r="F17" i="14"/>
  <c r="J6" i="14"/>
  <c r="H6" i="14"/>
  <c r="F6" i="14"/>
  <c r="D6" i="14"/>
  <c r="F44" i="13"/>
  <c r="F13" i="13"/>
  <c r="D13" i="13"/>
  <c r="D45" i="13" s="1"/>
  <c r="J42" i="12"/>
  <c r="H42" i="12"/>
  <c r="F42" i="12"/>
  <c r="H12" i="12"/>
  <c r="F12" i="12"/>
  <c r="D12" i="12"/>
  <c r="J32" i="11"/>
  <c r="H32" i="11"/>
  <c r="F32" i="11"/>
  <c r="J8" i="11"/>
  <c r="H8" i="11"/>
  <c r="D8" i="11"/>
  <c r="D33" i="11" s="1"/>
  <c r="H50" i="10"/>
  <c r="F50" i="10"/>
  <c r="D51" i="10"/>
  <c r="F49" i="9"/>
  <c r="F50" i="9" s="1"/>
  <c r="J37" i="8"/>
  <c r="H37" i="8"/>
  <c r="J8" i="8"/>
  <c r="H8" i="8"/>
  <c r="F8" i="8"/>
  <c r="D38" i="8"/>
  <c r="F66" i="7"/>
  <c r="J10" i="6"/>
  <c r="H10" i="6"/>
  <c r="F10" i="6"/>
  <c r="D10" i="6"/>
  <c r="J5" i="6"/>
  <c r="J11" i="6" s="1"/>
  <c r="H5" i="6"/>
  <c r="H11" i="6" s="1"/>
  <c r="F5" i="6"/>
  <c r="F11" i="6" s="1"/>
  <c r="D5" i="6"/>
  <c r="D11" i="6" s="1"/>
  <c r="F58" i="5"/>
  <c r="D59" i="5"/>
  <c r="J31" i="4"/>
  <c r="H31" i="4"/>
  <c r="F31" i="4"/>
  <c r="J8" i="4"/>
  <c r="H8" i="4"/>
  <c r="F8" i="4"/>
  <c r="D32" i="4"/>
  <c r="F55" i="3"/>
  <c r="D56" i="3"/>
  <c r="F15" i="2"/>
  <c r="D70" i="2"/>
  <c r="J72" i="1"/>
  <c r="H72" i="1"/>
  <c r="F72" i="1"/>
  <c r="H70" i="21" l="1"/>
  <c r="J70" i="21"/>
  <c r="H27" i="18"/>
  <c r="H51" i="10"/>
  <c r="J13" i="24"/>
  <c r="J17" i="23"/>
  <c r="H18" i="14"/>
  <c r="H45" i="13"/>
  <c r="H56" i="3"/>
  <c r="J45" i="13"/>
  <c r="J51" i="10"/>
  <c r="H59" i="5"/>
  <c r="J33" i="17"/>
  <c r="H33" i="17"/>
  <c r="H46" i="15"/>
  <c r="F18" i="14"/>
  <c r="J18" i="14"/>
  <c r="J50" i="9"/>
  <c r="H50" i="9"/>
  <c r="J59" i="5"/>
  <c r="J27" i="18"/>
  <c r="J56" i="3"/>
  <c r="F10" i="16"/>
  <c r="H13" i="24"/>
  <c r="F13" i="24"/>
  <c r="F17" i="23"/>
  <c r="F13" i="22"/>
  <c r="F70" i="21"/>
  <c r="J23" i="19"/>
  <c r="F23" i="19"/>
  <c r="F27" i="18"/>
  <c r="F33" i="17"/>
  <c r="J46" i="15"/>
  <c r="F46" i="15"/>
  <c r="F45" i="13"/>
  <c r="J43" i="12"/>
  <c r="H43" i="12"/>
  <c r="F43" i="12"/>
  <c r="F51" i="10"/>
  <c r="J38" i="8"/>
  <c r="H38" i="8"/>
  <c r="F38" i="8"/>
  <c r="F59" i="5"/>
  <c r="J32" i="4"/>
  <c r="H32" i="4"/>
  <c r="F32" i="4"/>
  <c r="F56" i="3"/>
  <c r="J73" i="1"/>
  <c r="D13" i="24"/>
  <c r="D17" i="23"/>
  <c r="D14" i="20"/>
  <c r="D33" i="17"/>
  <c r="D43" i="12"/>
  <c r="J33" i="11"/>
  <c r="H33" i="11"/>
  <c r="F33" i="11"/>
  <c r="D50" i="9"/>
  <c r="J67" i="7"/>
  <c r="H67" i="7"/>
  <c r="F67" i="7"/>
  <c r="D67" i="7"/>
  <c r="H73" i="1"/>
  <c r="F73" i="1"/>
  <c r="J70" i="2"/>
  <c r="H70" i="2"/>
  <c r="F70" i="2"/>
  <c r="H17" i="23"/>
  <c r="H13" i="22"/>
  <c r="J13" i="22"/>
  <c r="H14" i="20"/>
  <c r="H23" i="19"/>
  <c r="H10" i="16"/>
  <c r="J10" i="16"/>
  <c r="D18" i="14"/>
  <c r="D73" i="1"/>
</calcChain>
</file>

<file path=xl/sharedStrings.xml><?xml version="1.0" encoding="utf-8"?>
<sst xmlns="http://schemas.openxmlformats.org/spreadsheetml/2006/main" count="1498" uniqueCount="999">
  <si>
    <t>22-23 Budget</t>
  </si>
  <si>
    <t>REVENUE</t>
  </si>
  <si>
    <t>A</t>
  </si>
  <si>
    <t>B</t>
  </si>
  <si>
    <t>C</t>
  </si>
  <si>
    <t>D</t>
  </si>
  <si>
    <t xml:space="preserve">Reconnect Fee 01-255 </t>
  </si>
  <si>
    <t>Disconnect Notice Fee  01-256</t>
  </si>
  <si>
    <t>Bad Check Fee $25</t>
  </si>
  <si>
    <t>Iron (Scrape) Kramers</t>
  </si>
  <si>
    <t>Interest: 504981; CD's; ICS</t>
  </si>
  <si>
    <t>Metered Sales  1%</t>
  </si>
  <si>
    <t>Cons. Dep. Credit Card  01-491</t>
  </si>
  <si>
    <t xml:space="preserve">Sale Tx Form 10:    1% </t>
  </si>
  <si>
    <t>No City Sales Tax:   1%</t>
  </si>
  <si>
    <t>TOTAL REVENUES</t>
  </si>
  <si>
    <t>EXPENSE</t>
  </si>
  <si>
    <t>PERSONNEL SERVICES</t>
  </si>
  <si>
    <t>Salary &amp; Wages 6.07%</t>
  </si>
  <si>
    <t>Overtime</t>
  </si>
  <si>
    <t>Fica - 6.20%</t>
  </si>
  <si>
    <t>Medicare - 1.45%</t>
  </si>
  <si>
    <t>Pension 6%</t>
  </si>
  <si>
    <t>Insurance: BCBS / LTD</t>
  </si>
  <si>
    <t>OPERATING EXPENSE</t>
  </si>
  <si>
    <t xml:space="preserve">   Web Host</t>
  </si>
  <si>
    <t xml:space="preserve">Gas &amp; Oil </t>
  </si>
  <si>
    <t>Publish &amp; Codif; Rate Ord. &amp; Help Ad</t>
  </si>
  <si>
    <t>Heritage UB ACH Fees $25 Mthly</t>
  </si>
  <si>
    <t>UB DocuSend Fee</t>
  </si>
  <si>
    <t>Tools:</t>
  </si>
  <si>
    <t>Sale Tx Form 10: Line Loss 5%</t>
  </si>
  <si>
    <t>Office Supplies</t>
  </si>
  <si>
    <t>Cons. Dep. Credit Card  01-20-491</t>
  </si>
  <si>
    <t>CAPITAL OUTLAY</t>
  </si>
  <si>
    <t xml:space="preserve">Equip. Sink </t>
  </si>
  <si>
    <t>DEBT SERVICE</t>
  </si>
  <si>
    <t>Trfr Out (Gen Util Sup)</t>
  </si>
  <si>
    <t>Trfr Out (Park $66,800.00)</t>
  </si>
  <si>
    <t>TOTAL EXPENDITURES</t>
  </si>
  <si>
    <t>NET ANNUAL CASH FLOW</t>
  </si>
  <si>
    <t xml:space="preserve"> </t>
  </si>
  <si>
    <t xml:space="preserve">2018 UB Ebilling Module $695 (one time fee) plus $195 Annually </t>
  </si>
  <si>
    <t xml:space="preserve">2019 Timecard Module - $2500 </t>
  </si>
  <si>
    <t>2019 Hand held Upgrade for Lights &amp; Water: Lap top $400 &amp; Reader $1800</t>
  </si>
  <si>
    <t>2019 Quonset moved to Northyards from TO Haas with placement of cement for flooring</t>
  </si>
  <si>
    <t>2021 Quonset painting $6,000 - Gray</t>
  </si>
  <si>
    <t>2022 Painting Transformers</t>
  </si>
  <si>
    <t>LIGHT   #1</t>
  </si>
  <si>
    <t>Fee, Permit, License (Well permit)</t>
  </si>
  <si>
    <t>Rent (Exp 10/24) $11260 May/Oct</t>
  </si>
  <si>
    <t>Interest; 504189; CD; ICS</t>
  </si>
  <si>
    <t xml:space="preserve">Special Assess: MAD included  </t>
  </si>
  <si>
    <t>Metered Sales (-20 million gal.)</t>
  </si>
  <si>
    <t>Metered Deposit 102415 Activity</t>
  </si>
  <si>
    <t xml:space="preserve">Shop Sales: Marj Layne:Wtr Horn, Parts </t>
  </si>
  <si>
    <t>Overtime - Water Testing, on call</t>
  </si>
  <si>
    <t xml:space="preserve">  (Vac 338 Hrs; S.L. 210 Hrs $33.03)</t>
  </si>
  <si>
    <t xml:space="preserve">Insurance: BCBS / LTD </t>
  </si>
  <si>
    <t>Legal Fees:</t>
  </si>
  <si>
    <t>Eng Fees: FSA old plans</t>
  </si>
  <si>
    <t>Wire Fee (Bond Pymts) 8x4</t>
  </si>
  <si>
    <t xml:space="preserve">Gas &amp; Oil: Wellfield trees $1000 </t>
  </si>
  <si>
    <t>Publish: CCR, Backflow, Frozen Pipes</t>
  </si>
  <si>
    <t xml:space="preserve">Public Utility (REA) </t>
  </si>
  <si>
    <t>City Lights</t>
  </si>
  <si>
    <t>Blackhills Gas</t>
  </si>
  <si>
    <t>Uniforms: 2 persons</t>
  </si>
  <si>
    <t xml:space="preserve">Water Meter Purch: 80% Mtrs Replace </t>
  </si>
  <si>
    <t>Veh. R &amp; M</t>
  </si>
  <si>
    <t>Chemicals: (Chlor, Potassium, Mag)</t>
  </si>
  <si>
    <t>Check Order Fee:  100027</t>
  </si>
  <si>
    <t>Office Sup: Paper, etc.</t>
  </si>
  <si>
    <t xml:space="preserve">Improve: </t>
  </si>
  <si>
    <t>Bond Principal</t>
  </si>
  <si>
    <t xml:space="preserve">Bond Interest   </t>
  </si>
  <si>
    <t>Equipment Sinking</t>
  </si>
  <si>
    <t>Building Sinking</t>
  </si>
  <si>
    <t>Trfr Out (Gen for Util Sup)</t>
  </si>
  <si>
    <t>***</t>
  </si>
  <si>
    <t>WATER EXEMPT FROM SALES TAX BEGIN OCTOBER 1, 2021 (LB26)</t>
  </si>
  <si>
    <t>2009 Painting of Water Tower</t>
  </si>
  <si>
    <t xml:space="preserve">Wellfield Lease: Robert Kanter May 15, 2022 to October 14, 2024:   $11,260 Annually </t>
  </si>
  <si>
    <t>Wellfield = Todd Wojtalewicz - Pymt May &amp; October - $10,812 Expires October 14, 2021</t>
  </si>
  <si>
    <t>5% increase on water rate &amp; maintenance fee - July 1, 2018</t>
  </si>
  <si>
    <t>Water Tower Inspection May 30, 2017 AND Clear Well May 7, 2019</t>
  </si>
  <si>
    <t>2019-2020 Howard Avenue Water - $54,000</t>
  </si>
  <si>
    <t>Wellfield Trees 19-20</t>
  </si>
  <si>
    <t>July 2020 Water Dehumidifier: Jerry Sheet Metal: $45,460</t>
  </si>
  <si>
    <t xml:space="preserve">20-21    80% Meters Switched Out </t>
  </si>
  <si>
    <t>21-22 Wait to do Control Burn at Wellfield</t>
  </si>
  <si>
    <t>April 2022: HOA Solutions Water Radio Upgrade</t>
  </si>
  <si>
    <t>WATER  #2</t>
  </si>
  <si>
    <t>Rental Lag. Exp $4360 Due Nov 1, 2022</t>
  </si>
  <si>
    <t>Scrape Iron/Brass</t>
  </si>
  <si>
    <t>Assess: Kelly, MAD, Starkey, Goodenb</t>
  </si>
  <si>
    <t xml:space="preserve">Assess Int: Kelly Crt, MAD, Good, Starkey </t>
  </si>
  <si>
    <t>Shop Sales</t>
  </si>
  <si>
    <t>Bond Anticipation: WWTF</t>
  </si>
  <si>
    <t>Reimb: NDEE for WWTF Drawdowns; BOKF</t>
  </si>
  <si>
    <r>
      <rPr>
        <b/>
        <u/>
        <sz val="9"/>
        <rFont val="Calibri"/>
        <family val="2"/>
        <scheme val="minor"/>
      </rPr>
      <t>FROM ARP</t>
    </r>
    <r>
      <rPr>
        <b/>
        <sz val="9"/>
        <rFont val="Calibri"/>
        <family val="2"/>
        <scheme val="minor"/>
      </rPr>
      <t xml:space="preserve">: Flusher $83,203; Vac $75,137 = 21-22 </t>
    </r>
  </si>
  <si>
    <t>Salary/Wage: Operator &amp; Fulltime</t>
  </si>
  <si>
    <t xml:space="preserve">Insurance: BC/BS &amp; LTD: Wm &amp; new hire  </t>
  </si>
  <si>
    <t>Eng Fee:  WWTF Construction/ Completion</t>
  </si>
  <si>
    <t>Wire Bank Fees - $8 each</t>
  </si>
  <si>
    <t>Communication - Diggers</t>
  </si>
  <si>
    <t>City Gas &amp; Oil</t>
  </si>
  <si>
    <t>Lab Sample: Soil, influence, irrigation</t>
  </si>
  <si>
    <t xml:space="preserve">Publish / Codif  (No Flushing) </t>
  </si>
  <si>
    <t>City Lights: no Air-o-lators 22-23</t>
  </si>
  <si>
    <t>Uniforms:  2 persons</t>
  </si>
  <si>
    <t>Utility R&amp;M: Maint lines; Manhole Rehab</t>
  </si>
  <si>
    <t>Tools - battery, hammer, drill bit</t>
  </si>
  <si>
    <t xml:space="preserve">DEBT SERVICE </t>
  </si>
  <si>
    <t>Lagoon Note Paid off May 1, 2022</t>
  </si>
  <si>
    <t>WWTF Bids: Sept. 2021; Construction: March 2022 - Original Contract $5,516,845</t>
  </si>
  <si>
    <t>WWTF Note: $5,820,000; First Payment: December 15, 2023</t>
  </si>
  <si>
    <t xml:space="preserve">April 2022 HOA Solution Sewer Lift Station Radio Upgrade: $74,970 </t>
  </si>
  <si>
    <t>2022 Sewer Vacuum; Vermeer High Plains - $75,137; LP 873XDT Diesel Kohler Motor (Adams Marshall)</t>
  </si>
  <si>
    <t>2022 Sewer Jetter: Rose Equipment: $83,203 - O'Brien 7040-SC; Diesel motor</t>
  </si>
  <si>
    <t>Lagoon Rent: Clark Kosmicki from March 15, 2022 to December 1, 2022 - one growing season  ($4360)</t>
  </si>
  <si>
    <t>Lagoon Cleanout 2015-2016 = Midwest Injection = $167,500 = INCREASED RATES</t>
  </si>
  <si>
    <t>SEWER RATES:</t>
  </si>
  <si>
    <t>***March 1, 2021: $2.60 Per 1000 gallons; $22.50 Monthly Rate</t>
  </si>
  <si>
    <t>***March 1, 2022: $3.20 Per 1000 gallons; $30.00 Monthly Rate</t>
  </si>
  <si>
    <t xml:space="preserve">***March 1, 2023: $3.80 Per 1000 gallons; $37.00 Monthly Rate </t>
  </si>
  <si>
    <t>SEWER  #3</t>
  </si>
  <si>
    <t>Landfill Permit Fee: $48</t>
  </si>
  <si>
    <r>
      <t xml:space="preserve">Rental- Hay Thomsen </t>
    </r>
    <r>
      <rPr>
        <sz val="10"/>
        <color indexed="10"/>
        <rFont val="Calibri"/>
        <family val="2"/>
      </rPr>
      <t>(Bid to 2023)</t>
    </r>
  </si>
  <si>
    <t>Landfill Collections: 04-471:   $2.00</t>
  </si>
  <si>
    <t>Garbage Collections: 04-472</t>
  </si>
  <si>
    <t xml:space="preserve">Wages: Open until Early Dec. </t>
  </si>
  <si>
    <t xml:space="preserve">Adm. &amp; Dues: NE Recycling </t>
  </si>
  <si>
    <t>Gas &amp; Oil: burn pile;recycle trlr</t>
  </si>
  <si>
    <t xml:space="preserve">Publish/Codif. - Recycle Hrs </t>
  </si>
  <si>
    <t xml:space="preserve">Uniforms </t>
  </si>
  <si>
    <t>Utility R &amp; M: Ldfill gate</t>
  </si>
  <si>
    <t xml:space="preserve">Veh R &amp; M: Truck #2; tires; repairs; </t>
  </si>
  <si>
    <t>Postage for UB</t>
  </si>
  <si>
    <t xml:space="preserve">Sanitation Hauling </t>
  </si>
  <si>
    <t>Recycling: Broken Bow</t>
  </si>
  <si>
    <t>Bldg R&amp;M: CEI</t>
  </si>
  <si>
    <t>Grounds: City Garb.</t>
  </si>
  <si>
    <t>Interlocal Agreement</t>
  </si>
  <si>
    <t>Improvements</t>
  </si>
  <si>
    <t>Transfer Out: PARKS</t>
  </si>
  <si>
    <t>Sanitation Hauling for City (Heartland Disposal &amp; Mid-NE Disposal)</t>
  </si>
  <si>
    <t>Hay Harvest - Marlon Thomsen $654  2021-2023</t>
  </si>
  <si>
    <t>Manure Spreading: Randall Smith, North Loup, NE   $145 x 12 hours = $1,740</t>
  </si>
  <si>
    <t xml:space="preserve">2018 - Rates Increased for Out of Town Persons  $25 to $48 </t>
  </si>
  <si>
    <t>2018  -  Grant Recycle Trailer $16,298 Keno</t>
  </si>
  <si>
    <t xml:space="preserve"> 2018  -  NE Recycle Council Pd City 12,804</t>
  </si>
  <si>
    <t>LAND FILL   #4</t>
  </si>
  <si>
    <t>Property Tax</t>
  </si>
  <si>
    <t>Muni-Equalization</t>
  </si>
  <si>
    <t>Franchise Tax: Spectrum (4) / Blackhills (1)</t>
  </si>
  <si>
    <t>Zoning Permit Fees</t>
  </si>
  <si>
    <t>Pet Tag Fees</t>
  </si>
  <si>
    <t xml:space="preserve">Fee, Permits; Liquor; Tobacco </t>
  </si>
  <si>
    <t>Mobile Food Fees</t>
  </si>
  <si>
    <t>Trfr In: Lt US Wage  $19,282</t>
  </si>
  <si>
    <t>Trfr In: Wt US Wage  $19,282</t>
  </si>
  <si>
    <t>Trfr In: Sw US Wage $19,282</t>
  </si>
  <si>
    <t>Trfr In: Str US Wage $19,282</t>
  </si>
  <si>
    <t xml:space="preserve">Wage: Clerk; Deputy; US; Council  </t>
  </si>
  <si>
    <t xml:space="preserve">Overtime: Laura </t>
  </si>
  <si>
    <t xml:space="preserve">Fica - 6.20% </t>
  </si>
  <si>
    <t xml:space="preserve">Insurance: BCBS / LTD  </t>
  </si>
  <si>
    <t>125 Plan: All Dept Tasc annual fee</t>
  </si>
  <si>
    <t>Payroll ACH Fees: ALL DEPTS</t>
  </si>
  <si>
    <t xml:space="preserve">Prof/School: NPZA, Conf, Drug, Election Exp </t>
  </si>
  <si>
    <t xml:space="preserve">    $5400, Tobacco/Liquor School</t>
  </si>
  <si>
    <t xml:space="preserve">Legal Fees: </t>
  </si>
  <si>
    <t>Record Fee: Register of Deeds</t>
  </si>
  <si>
    <t xml:space="preserve">Comm: Clearfly;  Spectrum </t>
  </si>
  <si>
    <t xml:space="preserve">  (Plus $700 Fireworks)</t>
  </si>
  <si>
    <t>Computer: COR,Banyon,Cyber;Off365, Email</t>
  </si>
  <si>
    <t xml:space="preserve">Office Supplies </t>
  </si>
  <si>
    <t xml:space="preserve">  Fire $540, US 600; HVAC $700</t>
  </si>
  <si>
    <t>GCA Days / Fireworks will be funded by Keno!!!</t>
  </si>
  <si>
    <t xml:space="preserve">2015 NETS;  2017 SparqData </t>
  </si>
  <si>
    <t>2016 Office Window - Northup $1150</t>
  </si>
  <si>
    <t>2017 Office Window - $1,000</t>
  </si>
  <si>
    <t>2017 Paint $6158 &amp; Wrap doors $5900</t>
  </si>
  <si>
    <t>2018 New Copier $7,824</t>
  </si>
  <si>
    <t>2018 Scarborough Fix Roof $2,000</t>
  </si>
  <si>
    <t>2018 Council Chamber flooring $4,500</t>
  </si>
  <si>
    <t>2019 Doors - Northup Siding $3,800</t>
  </si>
  <si>
    <t xml:space="preserve">2019 Timecard Module </t>
  </si>
  <si>
    <t>2020 Advance Climate new Rheem $8800</t>
  </si>
  <si>
    <t>2020 BTS - Ph Sys $4941 = #504805</t>
  </si>
  <si>
    <t>2022 Server Rack System / Emails to Icloud</t>
  </si>
  <si>
    <t>GENERAL   #5</t>
  </si>
  <si>
    <t>BUILDING SINKING (11 Code)</t>
  </si>
  <si>
    <t>Interest CD#108798</t>
  </si>
  <si>
    <t>Transfer Out</t>
  </si>
  <si>
    <t>BUILDING #6</t>
  </si>
  <si>
    <t>Motor Veh Tax (Sales Tax)</t>
  </si>
  <si>
    <t>Prorate-Motor Veh. Tax</t>
  </si>
  <si>
    <t>Motor Tax Coll:  Co. Treas.</t>
  </si>
  <si>
    <t>Highway Alloc (Dept. Transp)</t>
  </si>
  <si>
    <t>Incentive Pymts</t>
  </si>
  <si>
    <t>Motor Tax Fee (Hwy Alloc.)</t>
  </si>
  <si>
    <t>Recording Fee: Tommy-Rene</t>
  </si>
  <si>
    <t>Curb Grind</t>
  </si>
  <si>
    <t xml:space="preserve">Int: 504915; 505014; ICS </t>
  </si>
  <si>
    <t>Assess: Ho Ave; Osterman; Hamilton</t>
  </si>
  <si>
    <t xml:space="preserve">    (TO VP BOND)</t>
  </si>
  <si>
    <t>Assess Interest</t>
  </si>
  <si>
    <t xml:space="preserve">Salary/Wages: </t>
  </si>
  <si>
    <t>Gas &amp; Oil - Snow Removal</t>
  </si>
  <si>
    <r>
      <t xml:space="preserve">   Paint; Hose; </t>
    </r>
    <r>
      <rPr>
        <b/>
        <u/>
        <sz val="10"/>
        <rFont val="Calibri"/>
        <family val="2"/>
        <scheme val="minor"/>
      </rPr>
      <t>Public Health $1,000</t>
    </r>
  </si>
  <si>
    <t>Veh R&amp;M: sweeper; tires; repairs;</t>
  </si>
  <si>
    <t>Tools: pressure washer</t>
  </si>
  <si>
    <t>Concrete - Cement Repairs</t>
  </si>
  <si>
    <t>Computer: Cyber 1600</t>
  </si>
  <si>
    <t xml:space="preserve">Eq. Rent -curb grinder- L. Poland </t>
  </si>
  <si>
    <t xml:space="preserve"> (Dal. Meadows; 1532 Indian)</t>
  </si>
  <si>
    <t xml:space="preserve">Equip Sink:  </t>
  </si>
  <si>
    <t>Trfr Out (Gen for US Wage)</t>
  </si>
  <si>
    <t>Trfr VP: Street Assess.</t>
  </si>
  <si>
    <t xml:space="preserve">   (21-330, 21-350)</t>
  </si>
  <si>
    <t xml:space="preserve">2019 JD Tractor (seasonal) $41,500 (19-20 $30,000 then $11,500 in 20-21)  </t>
  </si>
  <si>
    <t>JD Loader (General) Start in 2013-2014 &amp; terminates in 2017-2018</t>
  </si>
  <si>
    <t xml:space="preserve">*** </t>
  </si>
  <si>
    <t>2018 - Dirt Worx - Crush Concrete $47,181 ($30,000 Budget &amp; $17,181 Keno)</t>
  </si>
  <si>
    <t>2018 - Paul Street Overlay $273,000 &amp; O,L,N,Jay Streets $310,000 Paid by Reserves</t>
  </si>
  <si>
    <t>Used Dump Truck 2021/2022</t>
  </si>
  <si>
    <t>STREET    #7</t>
  </si>
  <si>
    <t>Refunds</t>
  </si>
  <si>
    <t>Invest Interest (utilize)</t>
  </si>
  <si>
    <t>Collections</t>
  </si>
  <si>
    <t>Insur: US Alliance; Term Life $30000</t>
  </si>
  <si>
    <t>Comm: Charter / Clearfly</t>
  </si>
  <si>
    <t>Gas &amp; Oil - Grass Fires</t>
  </si>
  <si>
    <t>Tools</t>
  </si>
  <si>
    <r>
      <t xml:space="preserve">Fire Extrication Billing </t>
    </r>
    <r>
      <rPr>
        <b/>
        <sz val="10"/>
        <rFont val="Calibri"/>
        <family val="2"/>
      </rPr>
      <t>(10%)</t>
    </r>
  </si>
  <si>
    <t>Rural Fire Reimb. (1/2 Runs)</t>
  </si>
  <si>
    <t xml:space="preserve">   gloves; e-dispatch</t>
  </si>
  <si>
    <t>Principal (Loan)</t>
  </si>
  <si>
    <t xml:space="preserve">16-17 Wash Machine $6,000 for Contamination </t>
  </si>
  <si>
    <t xml:space="preserve">16-17 Door  $2,000 </t>
  </si>
  <si>
    <t xml:space="preserve">2018 Bunker Gear Racks </t>
  </si>
  <si>
    <t>March 2022: Fire Command Truck $22,995</t>
  </si>
  <si>
    <t>FIRE     #8</t>
  </si>
  <si>
    <t>Accident Report Fee</t>
  </si>
  <si>
    <t>Gun Permit; Golf/UTV License</t>
  </si>
  <si>
    <t xml:space="preserve">Interest 504860   </t>
  </si>
  <si>
    <t>Transfer In:  Light</t>
  </si>
  <si>
    <t>Transfer from Police ICS = 51,500.00</t>
  </si>
  <si>
    <t>Fica  6.20%</t>
  </si>
  <si>
    <t>Medicare 1.45%</t>
  </si>
  <si>
    <t>Prof &amp; Sch:  CE Hr;POAN;Leadership;</t>
  </si>
  <si>
    <t xml:space="preserve">  Supervisory; Training, Meals</t>
  </si>
  <si>
    <t>Adm &amp; Dues:    Chief &amp; Officer Assn Dues</t>
  </si>
  <si>
    <t>Legal: Dogs, Police Issues, etc</t>
  </si>
  <si>
    <t xml:space="preserve">Dispatcher Pay 6%  </t>
  </si>
  <si>
    <t>Animal Control:Facility Fee</t>
  </si>
  <si>
    <t>Evidence "Police": supplies</t>
  </si>
  <si>
    <t>Gas &amp; Oil</t>
  </si>
  <si>
    <t>Publication: Hire Ad</t>
  </si>
  <si>
    <t>`</t>
  </si>
  <si>
    <t xml:space="preserve">Uniforms: Vest; Carriers; etc. </t>
  </si>
  <si>
    <t>Public Relations:Parade; Boo Bash</t>
  </si>
  <si>
    <t>Postage: Nuisance (grass, etc.)</t>
  </si>
  <si>
    <t>SRT Equipment:  32-50-527</t>
  </si>
  <si>
    <t>Equip Purch:  32-50-531; Armor Carrier</t>
  </si>
  <si>
    <t xml:space="preserve">Veh. Equip Purch:  32-50-554: </t>
  </si>
  <si>
    <t xml:space="preserve">   Dash Cam, Console, Radar, Controller, Lights, Siren</t>
  </si>
  <si>
    <t>ARP FUNDS UTILIZATION:  IN CAR COMPUTERS RE: E-CITATIONS AND POSSIBLY SRT Equipment</t>
  </si>
  <si>
    <t>POLICE VEHICLE: 2016 Ford Explorer (auction 7/27/2021)</t>
  </si>
  <si>
    <t>SELL TAHOE TO CITY; GETTING VALUE</t>
  </si>
  <si>
    <t xml:space="preserve">2016 Chevy Impala Police Car </t>
  </si>
  <si>
    <t>2019 Dodge Charger Police Car - $24,981; Insured for $35,000</t>
  </si>
  <si>
    <t>SUV: Purchase 2020 - $22,800 + Equip.  =  SOLD</t>
  </si>
  <si>
    <t>2021 New Glock Pistols</t>
  </si>
  <si>
    <t>July 2021: Purchase Police Explorer Interceptor $23,650</t>
  </si>
  <si>
    <t>August 2021 Sold Police Tahoe - $22,500</t>
  </si>
  <si>
    <t>February 2022: New Police Tasers</t>
  </si>
  <si>
    <t>2022 In-Car Computers</t>
  </si>
  <si>
    <t>POLICE    #9</t>
  </si>
  <si>
    <t>Recording Fee</t>
  </si>
  <si>
    <t>Donation (restrict) Kremlacek $6000</t>
  </si>
  <si>
    <t xml:space="preserve">    (to Cemetery Foundation)</t>
  </si>
  <si>
    <t xml:space="preserve">Lot Open / Close </t>
  </si>
  <si>
    <t xml:space="preserve">Int: 753122; ICS; Cem Found </t>
  </si>
  <si>
    <t>Elmwood Bench: cement pad</t>
  </si>
  <si>
    <t xml:space="preserve">Perpetual Care </t>
  </si>
  <si>
    <t xml:space="preserve">Cemetery Lot Sales </t>
  </si>
  <si>
    <t>Grant: Miller: Building 40x40</t>
  </si>
  <si>
    <t>Grounds Conservation</t>
  </si>
  <si>
    <t xml:space="preserve">   (terms 2021-2022) 5 years</t>
  </si>
  <si>
    <t>Reimb: Larm - Wojtalewicz Fence Trees</t>
  </si>
  <si>
    <t>Wages: Sext $4800 &amp; Seasonal</t>
  </si>
  <si>
    <t>Fica:   6.20%</t>
  </si>
  <si>
    <t>Medicare :  1.45%</t>
  </si>
  <si>
    <t>Pension 6% (Sexton + OT)</t>
  </si>
  <si>
    <t>Legal Fees - Foundation / Land</t>
  </si>
  <si>
    <t>Recording Fees</t>
  </si>
  <si>
    <t>Publication: flyers, mow notice</t>
  </si>
  <si>
    <t>Public Utility</t>
  </si>
  <si>
    <t>Computer: Prop Mgmt Support</t>
  </si>
  <si>
    <t>Niche Engraving: Engrave; Postage</t>
  </si>
  <si>
    <t xml:space="preserve">Bldg R&amp;M: </t>
  </si>
  <si>
    <t xml:space="preserve">Equip Purch: </t>
  </si>
  <si>
    <t xml:space="preserve">Improve: chains; post </t>
  </si>
  <si>
    <t>2013-2014 Set Pins at Cemetery - $5,000</t>
  </si>
  <si>
    <t>Columbarium Purchase: Wilbert Memorials - $14,705</t>
  </si>
  <si>
    <t>18-19 Debt left $9,045 - $2800 = $6245 on Columbarium (see Columbarium Sales)</t>
  </si>
  <si>
    <t xml:space="preserve">19-20 $1600= $4645; 20-21 $3,045 - 800 = $2,245; 21-22 $2,245 - $2,800 (Szatko) = ($555) Paid in Full </t>
  </si>
  <si>
    <t>21-22 Building   40x40 = $55,000</t>
  </si>
  <si>
    <t xml:space="preserve">21-22 New Fence </t>
  </si>
  <si>
    <t xml:space="preserve">    </t>
  </si>
  <si>
    <t>Bill Refund: Rural Fire 1/2</t>
  </si>
  <si>
    <t>Interest 505003; Mmkt; ICS</t>
  </si>
  <si>
    <t>Collection: EMT Runs</t>
  </si>
  <si>
    <t>Reimbursement = Ambulance</t>
  </si>
  <si>
    <t>Wages (EMT Trfrs - $15)</t>
  </si>
  <si>
    <t xml:space="preserve">Prof. &amp; Schools </t>
  </si>
  <si>
    <t>Vehicle R &amp; M</t>
  </si>
  <si>
    <t>EMS Billing (15%)</t>
  </si>
  <si>
    <t>Merch /Supplies (Unit)</t>
  </si>
  <si>
    <t>Reimbursement: RFB for AED</t>
  </si>
  <si>
    <t xml:space="preserve">1997 Ford $84,500 </t>
  </si>
  <si>
    <t>2006 Ford $122,000</t>
  </si>
  <si>
    <t xml:space="preserve">Admissions </t>
  </si>
  <si>
    <t>Concessions</t>
  </si>
  <si>
    <t>Swim Lessons</t>
  </si>
  <si>
    <t>Sales Tax</t>
  </si>
  <si>
    <t>Salary &amp; Wages</t>
  </si>
  <si>
    <t>Communication: St. of NE</t>
  </si>
  <si>
    <t>Publish: Pool Open; Lifeguards</t>
  </si>
  <si>
    <t>Uniforms</t>
  </si>
  <si>
    <t>Util R &amp; M (Burst pipe,TP, towels)</t>
  </si>
  <si>
    <t>Tools - clock, pass, tape</t>
  </si>
  <si>
    <t>Chemicals: Chlorine; Acid</t>
  </si>
  <si>
    <t>Petty Cash - Concession Startup</t>
  </si>
  <si>
    <t>Sales Tax: Form 10 (Adm Only)</t>
  </si>
  <si>
    <t xml:space="preserve">   (41-20-291)</t>
  </si>
  <si>
    <t>Bldg. R&amp;M -Garb, paint,valve, PEST</t>
  </si>
  <si>
    <t xml:space="preserve">Improve: Circulate Pump $32,158 Keno; </t>
  </si>
  <si>
    <t xml:space="preserve">Pool Equip. Sinking </t>
  </si>
  <si>
    <t>Pool Heater is $25,000 + Labor (new in 2002) use only 21/2 mths out of year</t>
  </si>
  <si>
    <t xml:space="preserve">2014 $3,060 Keno for Pool Slide finish </t>
  </si>
  <si>
    <t>2015 Carkoski repaired pool leak</t>
  </si>
  <si>
    <t xml:space="preserve">2016 Carkoski repaired pool deck  </t>
  </si>
  <si>
    <t>2017 Steele Pool Co. Pool Painting $69,054  ($55,000 Pool Budget &amp; $14,054 Keno Fund)</t>
  </si>
  <si>
    <t>2021 Water Heater $2000</t>
  </si>
  <si>
    <t xml:space="preserve">2021-2022 Slide Deck $3,748 Keno, Chair Platform $600 </t>
  </si>
  <si>
    <t>March 2022: New Wave Pools:  Crossing Net $9,596</t>
  </si>
  <si>
    <t>May 2022 Place Motor back in Pool; the purchase won't come in until late July 2022</t>
  </si>
  <si>
    <t>2022 Circulating Pump (Keno) $32,158</t>
  </si>
  <si>
    <t>Batting Cage Key Fob</t>
  </si>
  <si>
    <t>Fee, Tennis Crt Meter</t>
  </si>
  <si>
    <t>Interest: 505025; CD; ICS</t>
  </si>
  <si>
    <t>Transfer In from Lights</t>
  </si>
  <si>
    <t>Reimb: Cond; Freight; Chalk; Skate Pk 1351</t>
  </si>
  <si>
    <t xml:space="preserve">Salary/Wages - Randy </t>
  </si>
  <si>
    <t>Overtime (ballfields &amp; GCA Days)</t>
  </si>
  <si>
    <t>Prof &amp; Schools - Turf; Chemical; CPR</t>
  </si>
  <si>
    <t xml:space="preserve">Communication: St of NE </t>
  </si>
  <si>
    <t>City Gas &amp; Oil:</t>
  </si>
  <si>
    <t xml:space="preserve">City Lights </t>
  </si>
  <si>
    <t>Uniforms: 1 person</t>
  </si>
  <si>
    <t>(trash, towels, repairs, sprinkler heads)</t>
  </si>
  <si>
    <t xml:space="preserve"> Reserve: Paint 3000, Shelter 1500; Back Stop 1000</t>
  </si>
  <si>
    <t>Veh R&amp;M: mower repair</t>
  </si>
  <si>
    <t>Grounds: Garbage; Fert, Sprinkler, Lava,</t>
  </si>
  <si>
    <t>2022-2023 - NEW PARK TRUCK!!!</t>
  </si>
  <si>
    <t>Ball Assoc. pays for 1 pallet of turface, 1/2 pallet chalk and 1/2 of freight</t>
  </si>
  <si>
    <t>School pays 1/2 pallet of conditioner &amp; chalk</t>
  </si>
  <si>
    <t>2015-2016 Purchase Seeder with School $2,000</t>
  </si>
  <si>
    <t>2017 Ranger Polaris Gator Purchased $5,500</t>
  </si>
  <si>
    <t>2018-2019 Ranger Blade &amp; Canopy $2350 - Kearney Power Sports</t>
  </si>
  <si>
    <t>2018-2019 Changing Tables in Womens Restroom</t>
  </si>
  <si>
    <t xml:space="preserve">2020-2021 Park Border: Sterling West: from 772682 AND 21/22 more border </t>
  </si>
  <si>
    <t>August 2021  Skate Park Vandalism</t>
  </si>
  <si>
    <t>43 CODE</t>
  </si>
  <si>
    <t>Rec Registration Fee</t>
  </si>
  <si>
    <t>REC: Salary/Wage</t>
  </si>
  <si>
    <t>REC: Class Instructors</t>
  </si>
  <si>
    <t xml:space="preserve">Rec. Trail Exp. - Publ / T-shirts     </t>
  </si>
  <si>
    <t>Engineer Fees - St. Paul Trail</t>
  </si>
  <si>
    <t>REC: Supplies</t>
  </si>
  <si>
    <t>REC: Publishing</t>
  </si>
  <si>
    <t>NET ANNUAL FLOW</t>
  </si>
  <si>
    <t>Library State Aid</t>
  </si>
  <si>
    <t xml:space="preserve">Int: 504970; ICS </t>
  </si>
  <si>
    <t>Maintenance Reserve</t>
  </si>
  <si>
    <t>Salary &amp; Wages 3%</t>
  </si>
  <si>
    <t>Janitor / Maintenance</t>
  </si>
  <si>
    <t>Books / E-Books</t>
  </si>
  <si>
    <t>Equip. Reserve (to Savings)</t>
  </si>
  <si>
    <t>2016 New Rheem Unit 2016</t>
  </si>
  <si>
    <t>Line 5 total: add all expenditures except for</t>
  </si>
  <si>
    <t xml:space="preserve">2017 New Desk </t>
  </si>
  <si>
    <t xml:space="preserve">    wages, janitor &amp; equip. reserve.</t>
  </si>
  <si>
    <t>2017 Spray Roof - 10 Year Warranty</t>
  </si>
  <si>
    <t>2019 Bistro Tables</t>
  </si>
  <si>
    <t>School Fiscal Yr = August 1</t>
  </si>
  <si>
    <t xml:space="preserve">Internal Service Ins.    #17 </t>
  </si>
  <si>
    <t>Health Deductible 48-014</t>
  </si>
  <si>
    <t>Investment Interest  48-290</t>
  </si>
  <si>
    <t>Check Order</t>
  </si>
  <si>
    <t xml:space="preserve">LB840 Princ:Payoff U-betcha $28,129   </t>
  </si>
  <si>
    <t xml:space="preserve">   &amp; L &amp; M Adv $88,830</t>
  </si>
  <si>
    <t>LB840 Interest</t>
  </si>
  <si>
    <t>25% Sales Tax - Infrastructure</t>
  </si>
  <si>
    <t>Reimb: Scedd: Ho Co; Elba; Dannebrog</t>
  </si>
  <si>
    <t>Sales Tax Proceeds</t>
  </si>
  <si>
    <t>Accounting - Dana Cole</t>
  </si>
  <si>
    <t xml:space="preserve"> Elster Land 16,726 (Dec 1, 2022); Scedd 5000</t>
  </si>
  <si>
    <t xml:space="preserve">Economic Development </t>
  </si>
  <si>
    <t>Maintain a balance of $5,000</t>
  </si>
  <si>
    <t xml:space="preserve"> Maintain a balance of $1,000</t>
  </si>
  <si>
    <t>Middle Loup Subd Estimate  $1,662,600</t>
  </si>
  <si>
    <t>LB840 Loans Open</t>
  </si>
  <si>
    <t>Outstanding</t>
  </si>
  <si>
    <t>Pymt Amount</t>
  </si>
  <si>
    <t>L &amp; M Adventures - Barth  2.00%</t>
  </si>
  <si>
    <t>Paid in Full $88,830</t>
  </si>
  <si>
    <t>Herv's Transmission          2.85%</t>
  </si>
  <si>
    <t>Reorganization 10-2020</t>
  </si>
  <si>
    <t>Northup Siding                    2.70%</t>
  </si>
  <si>
    <t>Creative Hands                   2.75%</t>
  </si>
  <si>
    <t>Paid in Full1/6/22 $24,600</t>
  </si>
  <si>
    <t>U Betcha Auto                    2.00%</t>
  </si>
  <si>
    <t>Paid in Full $28,129</t>
  </si>
  <si>
    <t>Grand Total</t>
  </si>
  <si>
    <t xml:space="preserve">SALES TAX   #18  </t>
  </si>
  <si>
    <t>Bond Levy Tax</t>
  </si>
  <si>
    <t xml:space="preserve">Wire Fee </t>
  </si>
  <si>
    <t>Street Bond Principal</t>
  </si>
  <si>
    <t>Street Bond Interest</t>
  </si>
  <si>
    <t>Street Bond Princ. 2017</t>
  </si>
  <si>
    <t>Street Bond Interest 2017</t>
  </si>
  <si>
    <t>Bond Payoff Princ:</t>
  </si>
  <si>
    <t>Bond Payoff Int:</t>
  </si>
  <si>
    <t>To Reduce Budget Cash Res.</t>
  </si>
  <si>
    <t>VP BOND    #19</t>
  </si>
  <si>
    <t xml:space="preserve">Keno Receipts </t>
  </si>
  <si>
    <t>Interest - #504409 (may utilize)</t>
  </si>
  <si>
    <t>Reimb. - Nevrivy Keno Audit</t>
  </si>
  <si>
    <t>Adm. &amp; Dues 2% (3500x4)</t>
  </si>
  <si>
    <r>
      <t xml:space="preserve">Insurance </t>
    </r>
    <r>
      <rPr>
        <b/>
        <u/>
        <sz val="10"/>
        <rFont val="Calibri"/>
        <family val="2"/>
        <scheme val="minor"/>
      </rPr>
      <t>(GCA Fireworks to GENERAL)</t>
    </r>
  </si>
  <si>
    <r>
      <t>Donations: Crisis 1000;</t>
    </r>
    <r>
      <rPr>
        <b/>
        <u/>
        <sz val="10"/>
        <rFont val="Calibri"/>
        <family val="2"/>
        <scheme val="minor"/>
      </rPr>
      <t>Chamber 3000</t>
    </r>
    <r>
      <rPr>
        <b/>
        <sz val="10"/>
        <rFont val="Calibri"/>
        <family val="2"/>
        <scheme val="minor"/>
      </rPr>
      <t xml:space="preserve">; </t>
    </r>
  </si>
  <si>
    <t xml:space="preserve">  1st Child Adv 1000</t>
  </si>
  <si>
    <t>Check Order - Keno</t>
  </si>
  <si>
    <t>Improve: GCA $3000; Firework $4000;</t>
  </si>
  <si>
    <t>NEVRIVY TO REIMB. CITY FOR KENO AUDIT:</t>
  </si>
  <si>
    <t xml:space="preserve">    $2,300 (Invoice Out)</t>
  </si>
  <si>
    <t>2014 Pool Slide Refinish - $3,060</t>
  </si>
  <si>
    <t>2017 Pool Basin &amp; Bathhouse - $14,054 - Mongan Painting</t>
  </si>
  <si>
    <t>2017 New Office Server - $12,875</t>
  </si>
  <si>
    <t>2017 School Signals - $1,115</t>
  </si>
  <si>
    <t>2018 Crush Concrete - Dirt Worx = $17,181</t>
  </si>
  <si>
    <t>2018 Recycle Trlr $12,804</t>
  </si>
  <si>
    <t>21-22  New Wave Pool: Rope $4,798;</t>
  </si>
  <si>
    <t xml:space="preserve">   Smith Welding $ 3,748: Slide Platform Repair</t>
  </si>
  <si>
    <t>21-22  GCA Days: Operating $3,000; Fireworks $4,000</t>
  </si>
  <si>
    <t>KENO     #20</t>
  </si>
  <si>
    <t xml:space="preserve">Property Tax </t>
  </si>
  <si>
    <t xml:space="preserve">Prairie Fall #8652 - Johnson </t>
  </si>
  <si>
    <t xml:space="preserve">   Lots 15 &amp; 16</t>
  </si>
  <si>
    <t>MAD Dev. #8653 - Taylor</t>
  </si>
  <si>
    <t xml:space="preserve">    Lot 13</t>
  </si>
  <si>
    <t>MAD Dev. #8654 - Barta</t>
  </si>
  <si>
    <t xml:space="preserve">    Lot 16</t>
  </si>
  <si>
    <t>MAD Dev #8655 -Prater</t>
  </si>
  <si>
    <t xml:space="preserve">    Lot 14</t>
  </si>
  <si>
    <t>MAD Dev #8656 - Wells, C</t>
  </si>
  <si>
    <t xml:space="preserve">    Lot 18</t>
  </si>
  <si>
    <t>Prairie Falls #8657 - Mendez</t>
  </si>
  <si>
    <t xml:space="preserve">    Lots 13 &amp; 14</t>
  </si>
  <si>
    <t>MAD Dev. #8658 - Robinson</t>
  </si>
  <si>
    <t xml:space="preserve">    Lot 4</t>
  </si>
  <si>
    <t xml:space="preserve">Prairie Fall #8659 Sok M </t>
  </si>
  <si>
    <t xml:space="preserve">    Lots 11 &amp; 12</t>
  </si>
  <si>
    <t>MAD Dev #8660 - Robinson</t>
  </si>
  <si>
    <t xml:space="preserve">   Lot 3</t>
  </si>
  <si>
    <t>Bed Head Coffee #8661</t>
  </si>
  <si>
    <t xml:space="preserve">  Lot 9-13, Blk 78, O.T.</t>
  </si>
  <si>
    <t>Prairie Fall #8662 - Larsen</t>
  </si>
  <si>
    <t xml:space="preserve">  Lot 2, Blk 3, Harris</t>
  </si>
  <si>
    <t>Prairie Fall #8663 - M. Dvorak</t>
  </si>
  <si>
    <t xml:space="preserve">   Lots 17 &amp; 18, Prairie</t>
  </si>
  <si>
    <t xml:space="preserve">   Lots 19 &amp; 20, Prairie</t>
  </si>
  <si>
    <t>Prairie Fall #8669 - Kent Payne</t>
  </si>
  <si>
    <t xml:space="preserve">   Lots 21 &amp; 22 Prairie</t>
  </si>
  <si>
    <t>Prairie Fall &amp; Harris  #8670</t>
  </si>
  <si>
    <t xml:space="preserve">   Mark Starkey</t>
  </si>
  <si>
    <t>Lots 1-8 Prairie; Lots 1 &amp; 6, Blk 4</t>
  </si>
  <si>
    <t xml:space="preserve">   Harris Subd.</t>
  </si>
  <si>
    <t>Interest #505036</t>
  </si>
  <si>
    <t>TIF Check Order 68-20-306</t>
  </si>
  <si>
    <r>
      <rPr>
        <b/>
        <sz val="10"/>
        <rFont val="Calibri"/>
        <family val="2"/>
        <scheme val="minor"/>
      </rPr>
      <t xml:space="preserve">MAD DEV </t>
    </r>
    <r>
      <rPr>
        <sz val="10"/>
        <rFont val="Calibri"/>
        <family val="2"/>
        <scheme val="minor"/>
      </rPr>
      <t xml:space="preserve"> (50/50)</t>
    </r>
  </si>
  <si>
    <t xml:space="preserve">   68-20-009</t>
  </si>
  <si>
    <r>
      <rPr>
        <b/>
        <sz val="10"/>
        <rFont val="Calibri"/>
        <family val="2"/>
        <scheme val="minor"/>
      </rPr>
      <t>CITY (MAD)</t>
    </r>
    <r>
      <rPr>
        <sz val="10"/>
        <rFont val="Calibri"/>
        <family val="2"/>
        <scheme val="minor"/>
      </rPr>
      <t xml:space="preserve"> (50/50)</t>
    </r>
  </si>
  <si>
    <t xml:space="preserve">   68-20-008</t>
  </si>
  <si>
    <t xml:space="preserve">Prairie Fall #8652 Johnson </t>
  </si>
  <si>
    <t xml:space="preserve">   Lots 9-13, Blk 78 O.T.</t>
  </si>
  <si>
    <t xml:space="preserve">   Lot 2, Blk 3, Harris</t>
  </si>
  <si>
    <t>MAD DEVELOPMENT</t>
  </si>
  <si>
    <r>
      <t xml:space="preserve">Series A (City) = </t>
    </r>
    <r>
      <rPr>
        <b/>
        <sz val="10"/>
        <color theme="1"/>
        <rFont val="Calibri"/>
        <family val="2"/>
        <scheme val="minor"/>
      </rPr>
      <t>$290,000 at 4%</t>
    </r>
    <r>
      <rPr>
        <sz val="10"/>
        <color theme="1"/>
        <rFont val="Calibri"/>
        <family val="2"/>
        <scheme val="minor"/>
      </rPr>
      <t xml:space="preserve"> (Water/ Sewer Construction, Engineering $30,000, Attorney)</t>
    </r>
  </si>
  <si>
    <r>
      <t xml:space="preserve">Series B (Redeveloper) = </t>
    </r>
    <r>
      <rPr>
        <b/>
        <sz val="10"/>
        <color theme="1"/>
        <rFont val="Calibri"/>
        <family val="2"/>
        <scheme val="minor"/>
      </rPr>
      <t>$424,000</t>
    </r>
    <r>
      <rPr>
        <sz val="10"/>
        <color theme="1"/>
        <rFont val="Calibri"/>
        <family val="2"/>
        <scheme val="minor"/>
      </rPr>
      <t xml:space="preserve"> at 7.50% </t>
    </r>
  </si>
  <si>
    <t>50 / 50 (CDA &amp; Redeveloper)</t>
  </si>
  <si>
    <t>Starostka Construction Bid = $226,398.95 for City Infrastructure</t>
  </si>
  <si>
    <t>ATTORNEY WILLIS = 402/474-6900</t>
  </si>
  <si>
    <t xml:space="preserve">Current Balance: </t>
  </si>
  <si>
    <t>PRAIRIE FALLS Phase 1 - Diane Johnson</t>
  </si>
  <si>
    <t>NOTICE TO DIVIDE: 7-19-2016</t>
  </si>
  <si>
    <t>Prairie Falls Subdivision: Proceeds in June / Dec</t>
  </si>
  <si>
    <t xml:space="preserve">  Interest starts 7/6/2016 at 5% on $30,000</t>
  </si>
  <si>
    <t>PRAIRIE FALLS Phase 2 - Ramiro Mendez</t>
  </si>
  <si>
    <t>NOTICE to DIVIDE: 7-26-17</t>
  </si>
  <si>
    <t xml:space="preserve">  Interest starts 8-7-17 at 5% on $30,000</t>
  </si>
  <si>
    <t>PRAIRIE FALLS Phase 3 - Mike Sok</t>
  </si>
  <si>
    <t>NOTICE to DIVIDE: 9-8-2017</t>
  </si>
  <si>
    <t xml:space="preserve">  Interest starts 10-16-17 at 5% on $30,000</t>
  </si>
  <si>
    <t>PRAIRIE FALLS Phase 4 - Corey &amp; Tara Larsen</t>
  </si>
  <si>
    <t>NOTICE to DIVIDE: 3-26-2018</t>
  </si>
  <si>
    <t xml:space="preserve">  Interest starts 3-18-19 at 5% on $30,910</t>
  </si>
  <si>
    <t>PRAIRIE FALLS Phase 5 - Chris Meyer Construction</t>
  </si>
  <si>
    <t>Notice to Divide: 3-9-2020</t>
  </si>
  <si>
    <t>Prairie Falls Subd: Proceeds June / Dec</t>
  </si>
  <si>
    <t xml:space="preserve">  Interest starts February 3, 2020 at 5% on $30,000</t>
  </si>
  <si>
    <t>PRAIRIE FALLS Phase 6 - Chris Meyer Construction</t>
  </si>
  <si>
    <t>Notice to Divide: 9-21-2020</t>
  </si>
  <si>
    <t xml:space="preserve">  Interest starts August 3, 2020 at 5% on $30,000</t>
  </si>
  <si>
    <t>PRAIRIE FALLS Phase 7 - Kent Payne</t>
  </si>
  <si>
    <t>Notice to Divide: 4-13-2021</t>
  </si>
  <si>
    <t xml:space="preserve">  Interest starts September 8, 2020 at 5% on $30,000</t>
  </si>
  <si>
    <t>PRAIRIE FALLS Phase 8 - Mark Starkey</t>
  </si>
  <si>
    <t xml:space="preserve">  Interest starts May 16, 2022 at 5% on $40,000</t>
  </si>
  <si>
    <t>BEDHEAD COFFEE   (Megan Yutesler)</t>
  </si>
  <si>
    <t>NOTICE TO DIVIDE: 3-25-2018</t>
  </si>
  <si>
    <t>Proceeds in June / Dec</t>
  </si>
  <si>
    <t xml:space="preserve">  Interest starts 12-17-2019 at 4.50% at $55,000</t>
  </si>
  <si>
    <t>TIF     #22</t>
  </si>
  <si>
    <t xml:space="preserve">Senior Center #23  </t>
  </si>
  <si>
    <t>Property tax</t>
  </si>
  <si>
    <t>Int. 504882 (may utilize)</t>
  </si>
  <si>
    <t>Opened in 1988</t>
  </si>
  <si>
    <t>2012 Roof Construction</t>
  </si>
  <si>
    <t>2013 Insulated &amp; New Windows in 2013</t>
  </si>
  <si>
    <t xml:space="preserve">2014 New Furnace / Air Transferred from General 504684 = $16,136.00 </t>
  </si>
  <si>
    <t>2017 Clean / Repair Furnace</t>
  </si>
  <si>
    <t>2021 New Fire Suppression Range Hood $3500; Emerg. Lighting (power outage) $100</t>
  </si>
  <si>
    <t>Senior Center     #23</t>
  </si>
  <si>
    <t xml:space="preserve"> REDLG Loan Princ.     70-032</t>
  </si>
  <si>
    <t>REDLG Loan Interest  70-033</t>
  </si>
  <si>
    <t>REDLG Adm. Fee 1%</t>
  </si>
  <si>
    <t>REDLG Interest: 301465 &amp; ICS</t>
  </si>
  <si>
    <t>REDLG Fine/Penalty</t>
  </si>
  <si>
    <t>REDLG - new USDA Loan</t>
  </si>
  <si>
    <t xml:space="preserve">Insurance: (USDA) AIG (new)   </t>
  </si>
  <si>
    <t xml:space="preserve">     (Travelers $471 - ProRate)</t>
  </si>
  <si>
    <t xml:space="preserve">REDLG Impr. (new project) </t>
  </si>
  <si>
    <t>Projects</t>
  </si>
  <si>
    <t>Interest</t>
  </si>
  <si>
    <t>Original Bal.</t>
  </si>
  <si>
    <t>Current Bal.</t>
  </si>
  <si>
    <t>#1</t>
  </si>
  <si>
    <t>Ho. Co. Med Center</t>
  </si>
  <si>
    <t>Zero Interest</t>
  </si>
  <si>
    <t>#2</t>
  </si>
  <si>
    <t>Teresa's Floral</t>
  </si>
  <si>
    <t>#3</t>
  </si>
  <si>
    <t>Vogel Auto Repair</t>
  </si>
  <si>
    <t>#4</t>
  </si>
  <si>
    <t>Bootlegger (Fousek)</t>
  </si>
  <si>
    <t>REDLG    #24</t>
  </si>
  <si>
    <t>American Rescue Plan (ARP) 25</t>
  </si>
  <si>
    <t>ARP Interest</t>
  </si>
  <si>
    <t>ARP Proceeds (72-972)</t>
  </si>
  <si>
    <t>ARP Check Order (72-20-306)</t>
  </si>
  <si>
    <t xml:space="preserve">ARP Improvements (72-50-972) = </t>
  </si>
  <si>
    <t xml:space="preserve"> $412,912)</t>
  </si>
  <si>
    <r>
      <t xml:space="preserve">  (</t>
    </r>
    <r>
      <rPr>
        <b/>
        <sz val="10"/>
        <color rgb="FFFF0000"/>
        <rFont val="Calibri"/>
        <family val="2"/>
        <scheme val="minor"/>
      </rPr>
      <t>2021-2022</t>
    </r>
    <r>
      <rPr>
        <b/>
        <sz val="10"/>
        <rFont val="Calibri"/>
        <family val="2"/>
        <scheme val="minor"/>
      </rPr>
      <t>:  Flusher $83,203; Vac $75,137)</t>
    </r>
  </si>
  <si>
    <t>ARP First Allocation to City: $206,456.21 on July 14, 2021</t>
  </si>
  <si>
    <t>ARP Second Allocation to City in July/August 2022</t>
  </si>
  <si>
    <t>Wastewater Treatment Plant</t>
  </si>
  <si>
    <t>*Sewer Jetter  $83,203</t>
  </si>
  <si>
    <t>*Sewer Vacuum  $75,137</t>
  </si>
  <si>
    <t>*Sewer Truck/Box  $60,000</t>
  </si>
  <si>
    <t>*Sewer Camera:  $16,000</t>
  </si>
  <si>
    <t>*Sewer Crane: $7,500</t>
  </si>
  <si>
    <t>*Utilities Superintendent Truck /</t>
  </si>
  <si>
    <t xml:space="preserve">  Box  $60,000</t>
  </si>
  <si>
    <t>CIVIC CENTER   #21</t>
  </si>
  <si>
    <t>LIGHT   #1            June 2023</t>
  </si>
  <si>
    <t xml:space="preserve">WATER  #2       June 2023 </t>
  </si>
  <si>
    <t xml:space="preserve">LANDFILL #4      June 2023 </t>
  </si>
  <si>
    <t xml:space="preserve">GENERAL   #5    June 2023 </t>
  </si>
  <si>
    <t>Page #6       June 2023</t>
  </si>
  <si>
    <t>Street    June 2023</t>
  </si>
  <si>
    <t xml:space="preserve">FIRE     #8    June 2023         </t>
  </si>
  <si>
    <t>POLICE    #9      June 2023</t>
  </si>
  <si>
    <t xml:space="preserve">REVENUE   June 2023 </t>
  </si>
  <si>
    <t xml:space="preserve">REVENUE        June 2023 </t>
  </si>
  <si>
    <t>SALES TAX   #18     June 2023</t>
  </si>
  <si>
    <t xml:space="preserve">VP BOND  #19      June 2023 </t>
  </si>
  <si>
    <t>KENO   #20   June 2023</t>
  </si>
  <si>
    <t xml:space="preserve">  June 2023</t>
  </si>
  <si>
    <t>TIF     #22         June 2023</t>
  </si>
  <si>
    <t xml:space="preserve">REVENUE    June 2023 </t>
  </si>
  <si>
    <t xml:space="preserve">REDLG  #24   June 2023 </t>
  </si>
  <si>
    <t>21-22 Actual</t>
  </si>
  <si>
    <t>22-23 Estimate</t>
  </si>
  <si>
    <t>23-24 Budget</t>
  </si>
  <si>
    <t xml:space="preserve">Bond Princ: </t>
  </si>
  <si>
    <t>Reimbursement: Fed Mutual Aid; Overp</t>
  </si>
  <si>
    <t xml:space="preserve">Bldg R &amp; M: Disposal Fee; Desk &amp; Counter </t>
  </si>
  <si>
    <t xml:space="preserve">CEMETERY    #11     June 2023 </t>
  </si>
  <si>
    <t>CEMETERY    #11</t>
  </si>
  <si>
    <t>AMBULANCE  #12   June 2023</t>
  </si>
  <si>
    <t>AMBULANCE     #12</t>
  </si>
  <si>
    <t xml:space="preserve">POOL     #13      June 2023 </t>
  </si>
  <si>
    <t>POOL     #13</t>
  </si>
  <si>
    <t>PARK     #14      June 2023</t>
  </si>
  <si>
    <t>PARK     #14</t>
  </si>
  <si>
    <t>RECREATION   15</t>
  </si>
  <si>
    <t>RECREATION   #15</t>
  </si>
  <si>
    <t xml:space="preserve">LIBRARY    #16     June 2023 </t>
  </si>
  <si>
    <t>LIBRARY  #16</t>
  </si>
  <si>
    <t>Cemetery Vases</t>
  </si>
  <si>
    <t xml:space="preserve">Util R&amp;M: Loup Vall; Bomg; J Deere; </t>
  </si>
  <si>
    <t>Publish/Codif:</t>
  </si>
  <si>
    <t>Adm &amp; Dues</t>
  </si>
  <si>
    <t>Legal Fees</t>
  </si>
  <si>
    <t>Communications</t>
  </si>
  <si>
    <t>Civic Insurance</t>
  </si>
  <si>
    <t>MAD Dev. #8667 - Seaman Scott</t>
  </si>
  <si>
    <t>MAD Dev. #8665</t>
  </si>
  <si>
    <t>MAD Dev. #8664</t>
  </si>
  <si>
    <t xml:space="preserve">   Lot 6 </t>
  </si>
  <si>
    <t xml:space="preserve">   Lot 19 - Ann Peterson/Evers</t>
  </si>
  <si>
    <t xml:space="preserve">   Lot 20 - Tyler Solko</t>
  </si>
  <si>
    <t>Wages: Switzer Vac Pay Off</t>
  </si>
  <si>
    <t xml:space="preserve">Adm &amp; Dues: League, Utility Sec, </t>
  </si>
  <si>
    <t xml:space="preserve">FIRE  STATION   #10    June 2023         </t>
  </si>
  <si>
    <t>Prairie Fall #8668 - Ann Petersen</t>
  </si>
  <si>
    <t>#21   ST. PAUL CIVIC CENTER</t>
  </si>
  <si>
    <t>Engineering Fees</t>
  </si>
  <si>
    <t>IMPROVEMENTS: CONSTRUCTION</t>
  </si>
  <si>
    <t>Invest Interest</t>
  </si>
  <si>
    <t>Accounting Fees: Dana Cole</t>
  </si>
  <si>
    <t>FIRE STATION Construction Expense  #10</t>
  </si>
  <si>
    <t>Commun: Digger 250; Clearfly 1050;</t>
  </si>
  <si>
    <t>Computer:Itron 1100,Banyon 2000,</t>
  </si>
  <si>
    <t xml:space="preserve">   Ebilling 890; COR 2200; LapTop</t>
  </si>
  <si>
    <t xml:space="preserve">   Ccyber Sec  1800</t>
  </si>
  <si>
    <t>Penalty/Fine: Bad Ck Fee $3.00</t>
  </si>
  <si>
    <t xml:space="preserve">Check Order: Dugan: Chkg &amp; Con Dep </t>
  </si>
  <si>
    <t>Recording Fee:</t>
  </si>
  <si>
    <t>Reimb: Hach</t>
  </si>
  <si>
    <t>Comm: DSL 540; Charter 1560; One Call 120;</t>
  </si>
  <si>
    <t xml:space="preserve">  WWTF 612</t>
  </si>
  <si>
    <t>Lab Sample: Up to April 1740</t>
  </si>
  <si>
    <t>Computer:Office $2500,COR $2700,</t>
  </si>
  <si>
    <t xml:space="preserve"> Itron $1100, Banyon $1600</t>
  </si>
  <si>
    <t xml:space="preserve">Postage- lab 125; Surveys 450; Postage </t>
  </si>
  <si>
    <t xml:space="preserve">  2400, Bulk 100</t>
  </si>
  <si>
    <t>Interest: 504849; ICS; Npait, NE Class</t>
  </si>
  <si>
    <t>Adm &amp; Dues:Util Sec; Sparq; BOKF; Hydro Opt</t>
  </si>
  <si>
    <t>Computer: COR 2200; Banyon 2500; WWTF;</t>
  </si>
  <si>
    <t>Postage: Bulk 100; Mailings 50; 197x12= 2364</t>
  </si>
  <si>
    <t>Landfill License (100 x 3)</t>
  </si>
  <si>
    <t xml:space="preserve">Int. 100027,411025, 504805, </t>
  </si>
  <si>
    <t xml:space="preserve">    2 TCD, ICS, Npait, NE Class</t>
  </si>
  <si>
    <t xml:space="preserve">Memb &amp; Dues: Pet Lic (NE Treas) 100; IIMC 250; </t>
  </si>
  <si>
    <t xml:space="preserve">  League 700; Open Caret 2400</t>
  </si>
  <si>
    <t>Uniforms: Office; Helzer</t>
  </si>
  <si>
    <t xml:space="preserve">Bldg R&amp;M:Entech; Copier; Police Copier 600; </t>
  </si>
  <si>
    <t>RESERVES: Fire Land Acquisition = $50,000</t>
  </si>
  <si>
    <t>Publish: Amer Legal; Phonog; Election 1800</t>
  </si>
  <si>
    <t xml:space="preserve">Postage:   </t>
  </si>
  <si>
    <t>Publish/Code: Snow Emerg; Str Assess</t>
  </si>
  <si>
    <t>Bldg R &amp; M: Sanit Haul; Pioneer Door</t>
  </si>
  <si>
    <t xml:space="preserve">     repair 199</t>
  </si>
  <si>
    <t xml:space="preserve">Eng Fee: 1&amp; 6 $2000; NBCS 1500.00 </t>
  </si>
  <si>
    <t>Insur: US Alli; Life $30000 -June</t>
  </si>
  <si>
    <t xml:space="preserve"> (Line Duty Comp Act $250000 Death: St of NE)</t>
  </si>
  <si>
    <t>Prof &amp; School: Fire / Wildland</t>
  </si>
  <si>
    <t>Engineeer Fees: Fire Station (JEO)</t>
  </si>
  <si>
    <t>Wire Fee: Fire Loan Pymt</t>
  </si>
  <si>
    <t>Utility R &amp; M: Cascade 1265;</t>
  </si>
  <si>
    <t>Vehicle R &amp; M: 51 Main Pump</t>
  </si>
  <si>
    <t>Bldg R&amp;M: Heartland;Wells;HVAC;Bomg</t>
  </si>
  <si>
    <t>Merch/Supply: mail labels</t>
  </si>
  <si>
    <t xml:space="preserve"> (Line of Duty Comp Act $250000 Death) St of NE</t>
  </si>
  <si>
    <t>Engineer Fees: Fire Station: JEO</t>
  </si>
  <si>
    <t>Communication: Verizon &amp; 12 Lead</t>
  </si>
  <si>
    <t>Ambulance from ICS = $87,748</t>
  </si>
  <si>
    <t>Rural Fire Reimb. (1/2 of EMS Rev Runs)</t>
  </si>
  <si>
    <t xml:space="preserve">Assess Int:  include MAD </t>
  </si>
  <si>
    <t xml:space="preserve">Capture Princ / Interest on </t>
  </si>
  <si>
    <t>NDEE Loan 1%</t>
  </si>
  <si>
    <t>NEED</t>
  </si>
  <si>
    <t>Interest: 504442; ICS; NE Class</t>
  </si>
  <si>
    <t xml:space="preserve">Mag &amp; Paper: GI Ind $500; Omaha </t>
  </si>
  <si>
    <t xml:space="preserve">  World $501; Ebsco $415</t>
  </si>
  <si>
    <t>Publish: Libr Meetings</t>
  </si>
  <si>
    <t>Library Mgmt System: Annual</t>
  </si>
  <si>
    <t>Computer: Amaz Cap 4 PC</t>
  </si>
  <si>
    <t>Record Fee: Northup Payoff</t>
  </si>
  <si>
    <t>Int: 300277; 504420 + 2 ICS; NE Class</t>
  </si>
  <si>
    <t xml:space="preserve">   Infrast 102342;</t>
  </si>
  <si>
    <t>LB840 Fines: Northup Siding</t>
  </si>
  <si>
    <t>Legal: Herv's; Middle Loup Sub</t>
  </si>
  <si>
    <t>Improve: Prop Impr; Civic Loan 69,653</t>
  </si>
  <si>
    <t xml:space="preserve"> Scedd Memb 5000: Civ Paint 5000</t>
  </si>
  <si>
    <t>Trfr Out: Concrete Grind</t>
  </si>
  <si>
    <t xml:space="preserve">Publish: City Wide Cleanup  </t>
  </si>
  <si>
    <t>Public Maint: -  Eiberger / Vacant Lots</t>
  </si>
  <si>
    <t xml:space="preserve">   Spr Clean 407 &amp; Fuel 363; Fireplace</t>
  </si>
  <si>
    <t>Bldg R&amp;M: Adv Clim; Ballast</t>
  </si>
  <si>
    <t>Reimb: New Sink</t>
  </si>
  <si>
    <t>CONSTRUCTION           33 CODE</t>
  </si>
  <si>
    <t>Bond Proceeds</t>
  </si>
  <si>
    <t>Bond Issance Cost</t>
  </si>
  <si>
    <t>Transfer Out:</t>
  </si>
  <si>
    <t>M. Mkt #504981 = $12,241</t>
  </si>
  <si>
    <t>ICS (Citizens) = $665,339</t>
  </si>
  <si>
    <t>Heritage Bank #411025 = $187,870</t>
  </si>
  <si>
    <t>Consumer Deposit #102-415  =  $55,451</t>
  </si>
  <si>
    <t>Cafeteria 125 #102-407  =  $17,227</t>
  </si>
  <si>
    <t>NPAIT = $462,632</t>
  </si>
  <si>
    <t>NE CLASS = $503,667</t>
  </si>
  <si>
    <t>M.Mkt 504189 = $7,414</t>
  </si>
  <si>
    <t>ICS (Citizens) = $195,411</t>
  </si>
  <si>
    <t>NPAIT = $153,192</t>
  </si>
  <si>
    <t>NE CLASS = $66,751</t>
  </si>
  <si>
    <t>M. Mkt #504849 = $19,258</t>
  </si>
  <si>
    <t>ICS (Citizens) =  $273,649</t>
  </si>
  <si>
    <t>NPAIT = $204,378</t>
  </si>
  <si>
    <t>NE CLASS = $172,946</t>
  </si>
  <si>
    <t>Time CD's:  $127,806</t>
  </si>
  <si>
    <t>ICS    $684,170</t>
  </si>
  <si>
    <t>M. Mkt 504805 = $13,286</t>
  </si>
  <si>
    <t>Health Deductible #102482 = $160,076</t>
  </si>
  <si>
    <t>NE CLASS =  $666,499</t>
  </si>
  <si>
    <t>ICS = $25,048   (Building)</t>
  </si>
  <si>
    <t>NPAIT = $24,273</t>
  </si>
  <si>
    <t>Brick M. Mkt 504-915 = $2,026</t>
  </si>
  <si>
    <t>Street M. Mkt 505-014 - $11,933</t>
  </si>
  <si>
    <t>Street ICS = $71,381</t>
  </si>
  <si>
    <t>Street NPAIT = $41,467</t>
  </si>
  <si>
    <t>M.Mkt #504992:  $7,489</t>
  </si>
  <si>
    <t>ICS = $6,269</t>
  </si>
  <si>
    <t>NPAIT = $87,359</t>
  </si>
  <si>
    <t>NE CLASS = $30,341</t>
  </si>
  <si>
    <t>NPAIT = $2,040,396</t>
  </si>
  <si>
    <t>Savings 753122 = $14,331</t>
  </si>
  <si>
    <t>Cemetery ICS = $25,904</t>
  </si>
  <si>
    <t>Cemetery Foundation #505168 = $16,591</t>
  </si>
  <si>
    <t>NE CLASS = $26,296</t>
  </si>
  <si>
    <t>M. Mmkt #505003 - $7,904</t>
  </si>
  <si>
    <t>ICS = $128,970</t>
  </si>
  <si>
    <t>NPAIT = $154,401</t>
  </si>
  <si>
    <t>NE CLASS = $119,343</t>
  </si>
  <si>
    <t>Pool Savings 504442 = $13,914</t>
  </si>
  <si>
    <t>Pool ICS = $17,772</t>
  </si>
  <si>
    <t>Pool NE CLASS = $15,171</t>
  </si>
  <si>
    <t>M. Mkt 505025 = $11,591</t>
  </si>
  <si>
    <t>ICS = $44,079</t>
  </si>
  <si>
    <t>NPAIT = $93,453</t>
  </si>
  <si>
    <t>NE CLASS = $44,501</t>
  </si>
  <si>
    <t>772682 - Alum Can = $5,651</t>
  </si>
  <si>
    <t>Recreation Trail 54827 = $3,443</t>
  </si>
  <si>
    <t>M. Mkt #504970 = $5341</t>
  </si>
  <si>
    <t>ICS  = $35,888</t>
  </si>
  <si>
    <t>NPAIT = $50,790</t>
  </si>
  <si>
    <t>NE CLASS = 39,444</t>
  </si>
  <si>
    <t>Savings #102482= $160,076</t>
  </si>
  <si>
    <t>ICS = $100,741</t>
  </si>
  <si>
    <t>Checking #300277 = $23,151</t>
  </si>
  <si>
    <t>M. Mkt #504420 = $282,897</t>
  </si>
  <si>
    <t>25% Infrast Chk #102-342 = $79,513</t>
  </si>
  <si>
    <t>Sales Tax ICS = $13,562</t>
  </si>
  <si>
    <t>25% Infrast ICS = $198,206</t>
  </si>
  <si>
    <t>NE CLASS = $122,377</t>
  </si>
  <si>
    <t>Money Mmkt 504409 = $73,290</t>
  </si>
  <si>
    <t>ICS (Citizens) $67,504</t>
  </si>
  <si>
    <t>NPAIT = $102,596</t>
  </si>
  <si>
    <t>NE CLASS = $37,421</t>
  </si>
  <si>
    <t>#300749 = $236</t>
  </si>
  <si>
    <t>#505179 = $1,831</t>
  </si>
  <si>
    <t>TIF Mkt #505036  =  $1,121</t>
  </si>
  <si>
    <t>M Mkt #504882 = $8,347</t>
  </si>
  <si>
    <t>Sen Ctr ICS = $21,405</t>
  </si>
  <si>
    <t>NE CLASS = $20,228</t>
  </si>
  <si>
    <t>REDLG Program #301465 = $76,634</t>
  </si>
  <si>
    <t>REDLG ICS:  $97,468</t>
  </si>
  <si>
    <t>NE CLASS = $17,193</t>
  </si>
  <si>
    <t>ARP Fund 300-303-057  =  $255,001</t>
  </si>
  <si>
    <t>TRFR IN: KENO:  Circ Pump $32,158</t>
  </si>
  <si>
    <t xml:space="preserve">   S Welcome 4959; Smith Weld 913; </t>
  </si>
  <si>
    <t>22-23 = New Circulating Pump</t>
  </si>
  <si>
    <t>23-24 = Log Slice/Floats &amp; Edge Pads</t>
  </si>
  <si>
    <t>Niche O/C: Rickertsen (Aug 2022)</t>
  </si>
  <si>
    <t>Niche Sales: Rickertsen (Aug 2022)</t>
  </si>
  <si>
    <t>School/Prof: Sec of St Cm Fd $30</t>
  </si>
  <si>
    <t>City Gas (21-22 $960)</t>
  </si>
  <si>
    <t>Grounds: garb, spray, SEED</t>
  </si>
  <si>
    <t>Niche Engraving: Rickertsen</t>
  </si>
  <si>
    <t xml:space="preserve">  Security Sys; flags; tape reel; pipe;</t>
  </si>
  <si>
    <t xml:space="preserve">Util. R &amp; M:Cleanout Plug; repair N. well; </t>
  </si>
  <si>
    <t>2022 Ford Medix: Purchase $270,000</t>
  </si>
  <si>
    <t>Insurance: BCBS 4% / LTD</t>
  </si>
  <si>
    <t xml:space="preserve">Reimb: Big Iron; Elba Flusher; </t>
  </si>
  <si>
    <t xml:space="preserve">Chemicals:Weed Spray, Rodeo, </t>
  </si>
  <si>
    <t>LAND:  Acquisition (Fire Station)</t>
  </si>
  <si>
    <t>Vac.  (Retire Edw. T $16,077)</t>
  </si>
  <si>
    <t>Market: (Chamber)</t>
  </si>
  <si>
    <t>Paid In Full 10-26-22</t>
  </si>
  <si>
    <t>Bootlegger    ($50,000)              2.75%</t>
  </si>
  <si>
    <t xml:space="preserve">Bed Head Coffee ($95,000)         2.75% </t>
  </si>
  <si>
    <t>County Cage ($70,000)                2.75%</t>
  </si>
  <si>
    <t>Escape Tanning  ($10,000            2.75%</t>
  </si>
  <si>
    <t>PRAIRIE FALLS Phase 9 - Kim Jensen</t>
  </si>
  <si>
    <t>Notice to Divide: June 21, 2023</t>
  </si>
  <si>
    <t>Notice to Divide: 9-20-2022</t>
  </si>
  <si>
    <t xml:space="preserve">  Interest starts 8-15-2022 5% at $30,000</t>
  </si>
  <si>
    <t>Rental: Charter Pole; Century Link</t>
  </si>
  <si>
    <t xml:space="preserve">  (St of NE Rent 504981 $3,000)</t>
  </si>
  <si>
    <t>Light PCA  01-266: 22-23 $164672</t>
  </si>
  <si>
    <t>Reimbure: Relocate Siren</t>
  </si>
  <si>
    <t>Adm &amp; Dues: Util Sec; NPPD;</t>
  </si>
  <si>
    <t xml:space="preserve">   Sparq; League (Utilities</t>
  </si>
  <si>
    <t>Legal Fees: Middle Loup &amp; Union</t>
  </si>
  <si>
    <t xml:space="preserve">  Internet Hamilton 2100 (laptop)</t>
  </si>
  <si>
    <t xml:space="preserve"> (Northeast Norfolk; Northwest Sydney)</t>
  </si>
  <si>
    <t>Util R&amp;M: Cable, Transf; Reclosure</t>
  </si>
  <si>
    <t>Vehicle R&amp;M: Truck TESTING</t>
  </si>
  <si>
    <t>Bldg R&amp;M: Copier/Printer</t>
  </si>
  <si>
    <t xml:space="preserve">Improve:  Wire; Mtr Pads; Mtr Sockets; </t>
  </si>
  <si>
    <t xml:space="preserve">  MIDDLE LOUP SUBD.</t>
  </si>
  <si>
    <t>2022-2023 Laptop: $3790</t>
  </si>
  <si>
    <t>2022-2023 Itron Mobile Upgrade</t>
  </si>
  <si>
    <t>Postage: Utility Billing</t>
  </si>
  <si>
    <t>Utility R&amp;M: brass; valve:$25,000;</t>
  </si>
  <si>
    <t xml:space="preserve">  Wtr Variable Freq Drive $25,000;</t>
  </si>
  <si>
    <t xml:space="preserve"> Wtr Tower Clean $3000 Liquid Eng</t>
  </si>
  <si>
    <t>Improve: MIDDLE LOUP SUBD</t>
  </si>
  <si>
    <t>.</t>
  </si>
  <si>
    <t>Adm &amp; Dues: Util Sect; Sparq; BOK;</t>
  </si>
  <si>
    <t xml:space="preserve">Bat Cage Fob: Monitor with Internet </t>
  </si>
  <si>
    <t xml:space="preserve">Mach &amp; Equipment: Vehicle </t>
  </si>
  <si>
    <t>Improvements:</t>
  </si>
  <si>
    <t>Reserve (ICS): Shelter steel $2500; Pickup $25000</t>
  </si>
  <si>
    <r>
      <t xml:space="preserve">   Seed, Chem, Chalk, Cond; </t>
    </r>
    <r>
      <rPr>
        <b/>
        <sz val="9"/>
        <rFont val="Calibri"/>
        <family val="2"/>
        <scheme val="minor"/>
      </rPr>
      <t>Crumb Rubber $1640</t>
    </r>
  </si>
  <si>
    <t>Prof &amp; Sch (Matt, Jeremy, Bill) Snowball</t>
  </si>
  <si>
    <t xml:space="preserve">Insurance: LARM: </t>
  </si>
  <si>
    <t xml:space="preserve">Insur: LARM: Liab; WC; Bonding E/O: </t>
  </si>
  <si>
    <t>Accounting - Dana Cole: Nevrivy Reimb.</t>
  </si>
  <si>
    <t xml:space="preserve">Acct Fees-Audit 17,400; Budget 9,400 </t>
  </si>
  <si>
    <t>Vehicle R &amp; M:  Tires</t>
  </si>
  <si>
    <t>***March 1, 2023: Ordinance to Set Sewer Rates</t>
  </si>
  <si>
    <t xml:space="preserve">2022-2023: (May): Pulled Aerator's (8); </t>
  </si>
  <si>
    <t>2022-2023: Construction of WWTF: Completion Date: 9-9-2024</t>
  </si>
  <si>
    <t>2022-2023: (June): Purchased Three (3) Trucks:  2011 Dually F450 = $32,000: Funds from Sewer ICS</t>
  </si>
  <si>
    <t xml:space="preserve">                                                                               2014 Dually F350 = $38,860: Funds from Sewer ICS</t>
  </si>
  <si>
    <t xml:space="preserve">                                                                               2017 Ford F150 = $24,000  (Utility Super) Funds from General ICS</t>
  </si>
  <si>
    <t>2022-2023: 2017 Ford F150 (Utility Superintendent): $24,000) General ICS</t>
  </si>
  <si>
    <t xml:space="preserve">    $22,700; Umbrella $2,000</t>
  </si>
  <si>
    <t xml:space="preserve"> 23-24: Log Slices/Floating &amp; Edge Pads </t>
  </si>
  <si>
    <t>Adm &amp; Dues: Permit; Oper Lic; Boiler $10</t>
  </si>
  <si>
    <t xml:space="preserve">Concessions: </t>
  </si>
  <si>
    <t xml:space="preserve">  $22,700; Canopy Umbrella $2,000 </t>
  </si>
  <si>
    <t>Refunds-Larm &amp; School Bills (1/2)</t>
  </si>
  <si>
    <t>Prof. &amp; Schools: Conf/Room</t>
  </si>
  <si>
    <t>Communication: Fax</t>
  </si>
  <si>
    <t xml:space="preserve">BOOK FAIR (two) </t>
  </si>
  <si>
    <t xml:space="preserve">BOOK FAIR: (two) </t>
  </si>
  <si>
    <t>Util. R &amp; M: Adv Clim.; HydroTech;</t>
  </si>
  <si>
    <t xml:space="preserve">   Sprinkers</t>
  </si>
  <si>
    <t xml:space="preserve">Office Supply: </t>
  </si>
  <si>
    <t xml:space="preserve">Bldg R &amp; M: Copier $1000; </t>
  </si>
  <si>
    <t xml:space="preserve">  Window $3000;Adv Clim $1100</t>
  </si>
  <si>
    <t>***2022-2023: LED Lights</t>
  </si>
  <si>
    <t>kelli.helton@spwildcat.org</t>
  </si>
  <si>
    <t>NEED: Replace Carpet in Community Room and Paint</t>
  </si>
  <si>
    <t>Reimb: NPPD LED; Computer Grant</t>
  </si>
  <si>
    <t>Bricks Sold: Eiberger</t>
  </si>
  <si>
    <t>Prof. &amp; School: Pesticide Cert.</t>
  </si>
  <si>
    <t>Util R&amp;M: Pole; Lamp; Rebar; Sign; TAR;</t>
  </si>
  <si>
    <t xml:space="preserve">   Road Builders;</t>
  </si>
  <si>
    <t xml:space="preserve">Sand, Gravel &amp; Salt: NE Salt &amp; Grain; </t>
  </si>
  <si>
    <t xml:space="preserve">       Overland Ready Mix</t>
  </si>
  <si>
    <t xml:space="preserve">  Sparq, BOK</t>
  </si>
  <si>
    <t xml:space="preserve">  PLOWS (Western) NE Snow Equip.</t>
  </si>
  <si>
    <t>Judith Samuelson (Annex In) $108,325 (Still Outstanding) = TAYLOR STREET</t>
  </si>
  <si>
    <t>LIGHT Ins:  Interlocal Agreement</t>
  </si>
  <si>
    <t>(Acct 504684: S. Welcome Sign: GH Construction)</t>
  </si>
  <si>
    <t>Mowing</t>
  </si>
  <si>
    <t>Reimb: T Davis Dirt; D McIntyre Loader</t>
  </si>
  <si>
    <t>Reimb: St of NE: Wildfire</t>
  </si>
  <si>
    <t>Adm &amp; Due:Rembolt / BOK / NSVFA</t>
  </si>
  <si>
    <t>Mach&amp;Eq: radio; scba, foam; Siren #51</t>
  </si>
  <si>
    <t xml:space="preserve">Interest (Loan): Pay Back Fire ICS </t>
  </si>
  <si>
    <t>Reserves:</t>
  </si>
  <si>
    <t xml:space="preserve">Adm. &amp; Dues: NSVFA </t>
  </si>
  <si>
    <t>Equip. Purch. - Ambul; Siren; Stryker Agree.</t>
  </si>
  <si>
    <t xml:space="preserve"> ($12,934 Rural Fire Board to Pay 1/2)</t>
  </si>
  <si>
    <t xml:space="preserve">Recreation Trail 54827 Interest </t>
  </si>
  <si>
    <t>Grant: St of NE: LEGO</t>
  </si>
  <si>
    <t>Program Exp: LEGO</t>
  </si>
  <si>
    <t>Sales Tax FIRE STATION PROCEED</t>
  </si>
  <si>
    <t>Engineering: Middle Loup Subd.</t>
  </si>
  <si>
    <t>Check Order 300277 &amp; Fire Station $100</t>
  </si>
  <si>
    <t>Prairie Fall #8668 - N. Reilly</t>
  </si>
  <si>
    <t>Prof &amp; Sch: Mtr; Transf; CPR; Rate</t>
  </si>
  <si>
    <t xml:space="preserve">  Study 12,000; Banyon Sch $1000</t>
  </si>
  <si>
    <t>Prof/Sch: Med Ctr;DHHS:Grade Lic;</t>
  </si>
  <si>
    <t xml:space="preserve">   Banyon School $400</t>
  </si>
  <si>
    <t>Prof &amp; Sch: Bonus</t>
  </si>
  <si>
    <t xml:space="preserve">  Anise Morrow: $1605 CPR/ LIFEG RECER</t>
  </si>
  <si>
    <t>Reimbursement: ACE; Fax; House Grant 1 Million</t>
  </si>
  <si>
    <t xml:space="preserve">Improve: Council Speaker $5000; Office </t>
  </si>
  <si>
    <t>Donation:E Jorgensen; Kremlacek; Spilger</t>
  </si>
  <si>
    <t>City Lights:</t>
  </si>
  <si>
    <t xml:space="preserve">RESERVES: </t>
  </si>
  <si>
    <t>Insurance: LARM:  20%</t>
  </si>
  <si>
    <t>Personal Protective Equipment (PPE)</t>
  </si>
  <si>
    <t>Insurance: LARM: 20%</t>
  </si>
  <si>
    <t xml:space="preserve">Bond Proceeds OR RESERVES: </t>
  </si>
  <si>
    <t xml:space="preserve">   Reserve Funds: $1.5 Millon (Lts / Gen)</t>
  </si>
  <si>
    <t>Insurance: LARM:   WWTF (20%)</t>
  </si>
  <si>
    <t>Improvements: Middle Loup Subdivision</t>
  </si>
  <si>
    <t>Improvements: WWTF - Pay Request</t>
  </si>
  <si>
    <t>$30,000; Housing Grant $1 Million</t>
  </si>
  <si>
    <t>RESERVES: Council Speaker System; Off. Update</t>
  </si>
  <si>
    <t>$5,000 / $30,000  General ICS</t>
  </si>
  <si>
    <t>Improvements: Middle Loup Subd.</t>
  </si>
  <si>
    <t xml:space="preserve">Bond Proceeds OR RESERVES: Middle Loup </t>
  </si>
  <si>
    <t>Bond OR RESERVES: Middle Loup Subd.</t>
  </si>
  <si>
    <t>Insurance: LARM:   20%</t>
  </si>
  <si>
    <t>Comm: Clearfly 588; AT&amp;T Mobile 297</t>
  </si>
  <si>
    <t>Veh. R &amp; M: tires, oil, maint: 7-17-23</t>
  </si>
  <si>
    <t>Computers: COR $6756; Justice Upgrade</t>
  </si>
  <si>
    <t>Reserves: Alum Can:  Crumb Rubber</t>
  </si>
  <si>
    <t>INSURANCE: CIVIC CENTER:  20%</t>
  </si>
  <si>
    <t>????CONSTRUCTION DATE</t>
  </si>
  <si>
    <t>RESERVES: Trak Hoe $60,000; Squirt</t>
  </si>
  <si>
    <t xml:space="preserve"> Boom Trk $90,000; Supply $4,000;</t>
  </si>
  <si>
    <t xml:space="preserve"> Tool Holder Bucket Trk $1,800</t>
  </si>
  <si>
    <t>Mach &amp; Equip: Trak Hoe $60,000;</t>
  </si>
  <si>
    <t xml:space="preserve">  Squirt Boom Trk $90,000</t>
  </si>
  <si>
    <t>Merch/Supply: Vise Lock $4,000</t>
  </si>
  <si>
    <t>Tools: Tool Holder Truck $1,800</t>
  </si>
  <si>
    <t>Reimb: Stethem; Aurora Coop Greeley Co.</t>
  </si>
  <si>
    <t>Utility R &amp; M:</t>
  </si>
  <si>
    <t>M. Mkt #504860 = $15,891</t>
  </si>
  <si>
    <t>ICS (Citizens) = $2,588</t>
  </si>
  <si>
    <t>NE CLASS = $15,237</t>
  </si>
  <si>
    <t xml:space="preserve">RESERVES: Cam $17,000; Lab/Furn $ __________ </t>
  </si>
  <si>
    <t xml:space="preserve">Bldg R &amp; M: Shelter Steel  </t>
  </si>
  <si>
    <t>Overtime $5,000;</t>
  </si>
  <si>
    <t>Trfr Out (Police $178500)</t>
  </si>
  <si>
    <t>Uniforms: $400x3</t>
  </si>
  <si>
    <t>Public Utility (REA)  (Solar)</t>
  </si>
  <si>
    <t>WASTEWATER FACILITY  #3         June 2023</t>
  </si>
  <si>
    <t>Mach &amp; Equip: Cam $17,000</t>
  </si>
  <si>
    <t xml:space="preserve">Mach &amp; Eq: Dump Truck </t>
  </si>
  <si>
    <t xml:space="preserve">Reimbursement: </t>
  </si>
  <si>
    <t>Transfer In Water</t>
  </si>
  <si>
    <t>Transfer In from LANDFILL</t>
  </si>
  <si>
    <t>Trfr To Cemetery</t>
  </si>
  <si>
    <t>Trfr To Park</t>
  </si>
  <si>
    <t>Transfer from Water</t>
  </si>
  <si>
    <r>
      <t xml:space="preserve">Wages: 4 Off; 1 PT; 1 PT Sec.   </t>
    </r>
    <r>
      <rPr>
        <b/>
        <sz val="10"/>
        <rFont val="Calibri"/>
        <family val="2"/>
        <scheme val="minor"/>
      </rPr>
      <t xml:space="preserve"> (12%)</t>
    </r>
  </si>
  <si>
    <t>Grant: NE Dept Hwy Safety - Dash Cam</t>
  </si>
  <si>
    <t>Tools: Daily Operations; Body/Dash Cam;</t>
  </si>
  <si>
    <t xml:space="preserve">   Repeater</t>
  </si>
  <si>
    <t>Collections: March 2023 (Do January 2024)</t>
  </si>
  <si>
    <t>GRANT: Rural Workforce Housing Grant</t>
  </si>
  <si>
    <t>Trfr In Assess: Street &amp; Fire</t>
  </si>
  <si>
    <t xml:space="preserve">    Station </t>
  </si>
  <si>
    <t>Street Princ. 2020 Dist.</t>
  </si>
  <si>
    <t>Street Interest-Dist 2020</t>
  </si>
  <si>
    <t>Fire Station Princ. 2023</t>
  </si>
  <si>
    <t>Fire Station Interest 2023</t>
  </si>
  <si>
    <t xml:space="preserve">Street Bond Princ. 2022 </t>
  </si>
  <si>
    <t>Street Bond Int. 2022</t>
  </si>
  <si>
    <t>Street Bond Princ. 2021</t>
  </si>
  <si>
    <t xml:space="preserve">Street Bond Int. 2021 </t>
  </si>
  <si>
    <t xml:space="preserve">Insurance: BCBS / LTD:  </t>
  </si>
  <si>
    <t xml:space="preserve">Build R &amp; M: Copier, Pest Control; </t>
  </si>
  <si>
    <t xml:space="preserve">     Cornhusker desk $3300</t>
  </si>
  <si>
    <t>Bldg R &amp; M: Copier 89x12; Cornhusker Desk</t>
  </si>
  <si>
    <t xml:space="preserve">  Library to Increase Wages $22,500</t>
  </si>
  <si>
    <t>Reserve: Paint &amp; Flooring</t>
  </si>
  <si>
    <t>Reserve: Window; Adv Clim; Copier</t>
  </si>
  <si>
    <t>Paint / Flooring: Coference/Hallway</t>
  </si>
  <si>
    <t>Trfr Out Keno: Pool Pump (Sargent)</t>
  </si>
  <si>
    <t>23-24: Log Slices/Floating &amp; Edge Pads $27,000</t>
  </si>
  <si>
    <t>FIRE STATION PRINC.  (Trfr Out)</t>
  </si>
  <si>
    <t>FIRE STATION INTEREST (Trfr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</si>
</sst>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name val="Antique Olive"/>
      <family val="2"/>
    </font>
    <font>
      <b/>
      <i/>
      <sz val="9"/>
      <color indexed="48"/>
      <name val="Antique Olive"/>
      <family val="2"/>
    </font>
    <font>
      <sz val="10"/>
      <name val="Antique Olive"/>
      <family val="2"/>
    </font>
    <font>
      <b/>
      <i/>
      <u/>
      <sz val="9"/>
      <name val="Antique Olive"/>
      <family val="2"/>
    </font>
    <font>
      <b/>
      <i/>
      <u/>
      <sz val="9"/>
      <color indexed="48"/>
      <name val="Antique Olive"/>
      <family val="2"/>
    </font>
    <font>
      <b/>
      <u val="singleAccounting"/>
      <sz val="9"/>
      <name val="Antique Olive"/>
    </font>
    <font>
      <sz val="9"/>
      <name val="Calibri"/>
      <family val="2"/>
      <scheme val="minor"/>
    </font>
    <font>
      <b/>
      <sz val="9"/>
      <color indexed="4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indexed="4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i/>
      <u/>
      <sz val="9"/>
      <color indexed="48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9"/>
      <color indexed="48"/>
      <name val="Calibri"/>
      <family val="2"/>
      <scheme val="minor"/>
    </font>
    <font>
      <i/>
      <sz val="9"/>
      <name val="Antique Olive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i/>
      <sz val="9"/>
      <name val="Antique Olive"/>
    </font>
    <font>
      <sz val="9"/>
      <name val="Antique Olive"/>
      <family val="2"/>
    </font>
    <font>
      <sz val="9"/>
      <color indexed="4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sz val="9"/>
      <name val="Antique Olive"/>
    </font>
    <font>
      <sz val="9"/>
      <color indexed="48"/>
      <name val="Antique Olive"/>
    </font>
    <font>
      <b/>
      <sz val="9"/>
      <name val="Antique Olive"/>
    </font>
    <font>
      <b/>
      <u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ntique Olive"/>
    </font>
    <font>
      <b/>
      <i/>
      <u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48"/>
      <name val="Calibri"/>
      <family val="2"/>
      <scheme val="minor"/>
    </font>
    <font>
      <b/>
      <sz val="10"/>
      <name val="Antique Olive"/>
    </font>
    <font>
      <b/>
      <i/>
      <u/>
      <sz val="10"/>
      <name val="Antique Olive"/>
      <family val="2"/>
    </font>
    <font>
      <sz val="10"/>
      <color indexed="48"/>
      <name val="Antique Olive"/>
      <family val="2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ntique Olive"/>
      <family val="2"/>
    </font>
    <font>
      <u/>
      <sz val="10"/>
      <name val="Antique Olive"/>
      <family val="2"/>
    </font>
    <font>
      <b/>
      <sz val="10"/>
      <name val="Calibri"/>
      <family val="2"/>
    </font>
    <font>
      <b/>
      <u val="singleAccounting"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Arial"/>
      <family val="2"/>
    </font>
    <font>
      <b/>
      <i/>
      <sz val="10"/>
      <name val="Antique Olive"/>
      <family val="2"/>
    </font>
    <font>
      <b/>
      <sz val="10"/>
      <color indexed="48"/>
      <name val="Antique Olive"/>
      <family val="2"/>
    </font>
    <font>
      <b/>
      <sz val="10"/>
      <color rgb="FFFF0000"/>
      <name val="Arial"/>
      <family val="2"/>
    </font>
    <font>
      <u/>
      <sz val="9"/>
      <name val="Antique Olive"/>
      <family val="2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name val="Antique Olive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sz val="9"/>
      <name val="Antique Olive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indexed="48"/>
      <name val="Calibri"/>
      <family val="2"/>
      <scheme val="minor"/>
    </font>
    <font>
      <b/>
      <i/>
      <sz val="12"/>
      <name val="Calibri"/>
      <family val="2"/>
      <scheme val="minor"/>
    </font>
    <font>
      <u val="singleAccounting"/>
      <sz val="10"/>
      <color rgb="FFFF0000"/>
      <name val="Calibri"/>
      <family val="2"/>
      <scheme val="minor"/>
    </font>
    <font>
      <b/>
      <u val="singleAccounting"/>
      <sz val="10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357">
    <xf numFmtId="0" fontId="0" fillId="0" borderId="0" xfId="0"/>
    <xf numFmtId="0" fontId="4" fillId="2" borderId="0" xfId="0" applyFont="1" applyFill="1" applyBorder="1"/>
    <xf numFmtId="41" fontId="5" fillId="0" borderId="0" xfId="0" applyNumberFormat="1" applyFont="1" applyFill="1" applyBorder="1"/>
    <xf numFmtId="8" fontId="6" fillId="0" borderId="1" xfId="0" applyNumberFormat="1" applyFont="1" applyFill="1" applyBorder="1"/>
    <xf numFmtId="8" fontId="6" fillId="0" borderId="0" xfId="0" applyNumberFormat="1" applyFont="1" applyFill="1"/>
    <xf numFmtId="16" fontId="6" fillId="0" borderId="1" xfId="0" applyNumberFormat="1" applyFont="1" applyFill="1" applyBorder="1"/>
    <xf numFmtId="0" fontId="7" fillId="0" borderId="0" xfId="0" applyFont="1" applyBorder="1"/>
    <xf numFmtId="41" fontId="8" fillId="0" borderId="0" xfId="0" applyNumberFormat="1" applyFont="1" applyBorder="1"/>
    <xf numFmtId="41" fontId="9" fillId="3" borderId="0" xfId="0" applyNumberFormat="1" applyFont="1" applyFill="1" applyBorder="1"/>
    <xf numFmtId="44" fontId="9" fillId="3" borderId="0" xfId="1" applyFont="1" applyFill="1" applyBorder="1"/>
    <xf numFmtId="0" fontId="10" fillId="0" borderId="0" xfId="0" applyFont="1" applyBorder="1"/>
    <xf numFmtId="41" fontId="11" fillId="0" borderId="0" xfId="0" applyNumberFormat="1" applyFont="1" applyBorder="1"/>
    <xf numFmtId="44" fontId="10" fillId="0" borderId="0" xfId="1" applyFont="1" applyBorder="1"/>
    <xf numFmtId="44" fontId="12" fillId="0" borderId="0" xfId="1" applyFont="1" applyBorder="1"/>
    <xf numFmtId="44" fontId="10" fillId="0" borderId="0" xfId="1" applyFont="1" applyFill="1" applyBorder="1"/>
    <xf numFmtId="0" fontId="13" fillId="0" borderId="0" xfId="0" applyFont="1" applyBorder="1"/>
    <xf numFmtId="41" fontId="14" fillId="0" borderId="0" xfId="0" applyNumberFormat="1" applyFont="1" applyBorder="1"/>
    <xf numFmtId="164" fontId="12" fillId="0" borderId="0" xfId="0" applyNumberFormat="1" applyFont="1" applyBorder="1"/>
    <xf numFmtId="41" fontId="12" fillId="0" borderId="0" xfId="0" applyNumberFormat="1" applyFont="1" applyBorder="1"/>
    <xf numFmtId="44" fontId="15" fillId="0" borderId="0" xfId="1" applyFont="1" applyFill="1" applyBorder="1"/>
    <xf numFmtId="44" fontId="16" fillId="0" borderId="0" xfId="1" applyFont="1" applyFill="1" applyBorder="1"/>
    <xf numFmtId="0" fontId="17" fillId="0" borderId="0" xfId="0" applyFont="1" applyBorder="1"/>
    <xf numFmtId="41" fontId="18" fillId="0" borderId="0" xfId="0" applyNumberFormat="1" applyFont="1" applyBorder="1"/>
    <xf numFmtId="44" fontId="10" fillId="0" borderId="0" xfId="1" applyNumberFormat="1" applyFont="1" applyBorder="1"/>
    <xf numFmtId="41" fontId="10" fillId="0" borderId="0" xfId="0" applyNumberFormat="1" applyFont="1" applyBorder="1"/>
    <xf numFmtId="41" fontId="10" fillId="0" borderId="0" xfId="0" applyNumberFormat="1" applyFont="1" applyFill="1" applyBorder="1"/>
    <xf numFmtId="0" fontId="12" fillId="0" borderId="0" xfId="0" applyFont="1" applyBorder="1"/>
    <xf numFmtId="44" fontId="12" fillId="0" borderId="0" xfId="1" applyFont="1" applyFill="1" applyBorder="1"/>
    <xf numFmtId="0" fontId="12" fillId="0" borderId="0" xfId="0" applyFont="1" applyFill="1" applyBorder="1"/>
    <xf numFmtId="0" fontId="10" fillId="2" borderId="0" xfId="0" applyFont="1" applyFill="1" applyBorder="1"/>
    <xf numFmtId="0" fontId="19" fillId="0" borderId="0" xfId="0" applyFont="1" applyBorder="1"/>
    <xf numFmtId="41" fontId="20" fillId="0" borderId="0" xfId="0" applyNumberFormat="1" applyFont="1" applyBorder="1"/>
    <xf numFmtId="44" fontId="12" fillId="2" borderId="0" xfId="1" applyFont="1" applyFill="1" applyBorder="1"/>
    <xf numFmtId="6" fontId="10" fillId="2" borderId="0" xfId="0" applyNumberFormat="1" applyFont="1" applyFill="1" applyBorder="1"/>
    <xf numFmtId="44" fontId="19" fillId="0" borderId="0" xfId="1" applyFont="1" applyBorder="1"/>
    <xf numFmtId="44" fontId="19" fillId="0" borderId="0" xfId="1" applyFont="1" applyFill="1" applyBorder="1"/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Fill="1" applyBorder="1"/>
    <xf numFmtId="0" fontId="0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/>
    <xf numFmtId="0" fontId="4" fillId="4" borderId="0" xfId="0" applyFont="1" applyFill="1" applyBorder="1"/>
    <xf numFmtId="0" fontId="24" fillId="2" borderId="0" xfId="0" applyFont="1" applyFill="1"/>
    <xf numFmtId="41" fontId="25" fillId="0" borderId="0" xfId="0" applyNumberFormat="1" applyFont="1" applyFill="1"/>
    <xf numFmtId="0" fontId="17" fillId="0" borderId="0" xfId="0" applyFont="1"/>
    <xf numFmtId="41" fontId="26" fillId="0" borderId="0" xfId="0" applyNumberFormat="1" applyFont="1"/>
    <xf numFmtId="0" fontId="10" fillId="0" borderId="0" xfId="0" applyFont="1"/>
    <xf numFmtId="44" fontId="10" fillId="0" borderId="0" xfId="1" applyFont="1"/>
    <xf numFmtId="41" fontId="10" fillId="0" borderId="0" xfId="0" applyNumberFormat="1" applyFont="1"/>
    <xf numFmtId="44" fontId="10" fillId="0" borderId="0" xfId="1" applyFont="1" applyFill="1"/>
    <xf numFmtId="0" fontId="10" fillId="0" borderId="0" xfId="0" applyFont="1" applyFill="1"/>
    <xf numFmtId="40" fontId="10" fillId="0" borderId="0" xfId="0" applyNumberFormat="1" applyFont="1" applyFill="1"/>
    <xf numFmtId="41" fontId="26" fillId="0" borderId="0" xfId="0" applyNumberFormat="1" applyFont="1" applyFill="1"/>
    <xf numFmtId="41" fontId="10" fillId="0" borderId="0" xfId="0" applyNumberFormat="1" applyFont="1" applyFill="1"/>
    <xf numFmtId="0" fontId="12" fillId="0" borderId="0" xfId="0" applyFont="1" applyFill="1"/>
    <xf numFmtId="0" fontId="13" fillId="0" borderId="0" xfId="0" applyFont="1"/>
    <xf numFmtId="41" fontId="11" fillId="0" borderId="0" xfId="0" applyNumberFormat="1" applyFont="1"/>
    <xf numFmtId="44" fontId="12" fillId="0" borderId="0" xfId="1" applyFont="1" applyFill="1"/>
    <xf numFmtId="41" fontId="12" fillId="0" borderId="0" xfId="0" applyNumberFormat="1" applyFont="1" applyFill="1"/>
    <xf numFmtId="44" fontId="12" fillId="0" borderId="0" xfId="1" applyFont="1"/>
    <xf numFmtId="44" fontId="10" fillId="5" borderId="0" xfId="1" applyFont="1" applyFill="1"/>
    <xf numFmtId="0" fontId="12" fillId="0" borderId="0" xfId="0" applyFont="1"/>
    <xf numFmtId="0" fontId="10" fillId="2" borderId="0" xfId="0" applyFont="1" applyFill="1"/>
    <xf numFmtId="44" fontId="10" fillId="2" borderId="0" xfId="1" applyFont="1" applyFill="1"/>
    <xf numFmtId="44" fontId="12" fillId="2" borderId="0" xfId="1" applyFont="1" applyFill="1"/>
    <xf numFmtId="41" fontId="12" fillId="0" borderId="0" xfId="0" applyNumberFormat="1" applyFont="1"/>
    <xf numFmtId="44" fontId="12" fillId="0" borderId="2" xfId="1" applyFont="1" applyBorder="1"/>
    <xf numFmtId="44" fontId="12" fillId="6" borderId="2" xfId="1" applyFont="1" applyFill="1" applyBorder="1"/>
    <xf numFmtId="0" fontId="23" fillId="0" borderId="0" xfId="0" applyFont="1" applyFill="1"/>
    <xf numFmtId="44" fontId="27" fillId="0" borderId="0" xfId="1" applyFont="1" applyFill="1" applyBorder="1"/>
    <xf numFmtId="41" fontId="16" fillId="0" borderId="0" xfId="0" applyNumberFormat="1" applyFont="1" applyFill="1"/>
    <xf numFmtId="44" fontId="16" fillId="0" borderId="0" xfId="1" applyFont="1"/>
    <xf numFmtId="44" fontId="28" fillId="0" borderId="0" xfId="1" applyFont="1" applyBorder="1"/>
    <xf numFmtId="0" fontId="29" fillId="0" borderId="0" xfId="0" applyFont="1" applyFill="1"/>
    <xf numFmtId="0" fontId="30" fillId="0" borderId="0" xfId="0" applyFont="1"/>
    <xf numFmtId="41" fontId="31" fillId="0" borderId="0" xfId="0" applyNumberFormat="1" applyFont="1"/>
    <xf numFmtId="44" fontId="30" fillId="0" borderId="0" xfId="1" applyFont="1" applyBorder="1"/>
    <xf numFmtId="41" fontId="30" fillId="0" borderId="0" xfId="0" applyNumberFormat="1" applyFont="1"/>
    <xf numFmtId="44" fontId="30" fillId="0" borderId="0" xfId="1" applyFont="1"/>
    <xf numFmtId="44" fontId="30" fillId="0" borderId="0" xfId="1" applyFont="1" applyFill="1" applyBorder="1"/>
    <xf numFmtId="0" fontId="22" fillId="0" borderId="0" xfId="0" applyFont="1"/>
    <xf numFmtId="0" fontId="3" fillId="0" borderId="0" xfId="0" applyFont="1"/>
    <xf numFmtId="0" fontId="15" fillId="0" borderId="0" xfId="0" applyFont="1"/>
    <xf numFmtId="0" fontId="22" fillId="0" borderId="0" xfId="0" applyFont="1" applyFill="1"/>
    <xf numFmtId="0" fontId="0" fillId="0" borderId="0" xfId="0" applyFont="1"/>
    <xf numFmtId="0" fontId="32" fillId="0" borderId="0" xfId="0" applyFont="1"/>
    <xf numFmtId="0" fontId="32" fillId="4" borderId="0" xfId="0" applyFont="1" applyFill="1"/>
    <xf numFmtId="0" fontId="0" fillId="0" borderId="0" xfId="0" applyFill="1"/>
    <xf numFmtId="0" fontId="12" fillId="7" borderId="0" xfId="0" applyFont="1" applyFill="1"/>
    <xf numFmtId="41" fontId="26" fillId="7" borderId="0" xfId="0" applyNumberFormat="1" applyFont="1" applyFill="1"/>
    <xf numFmtId="44" fontId="12" fillId="7" borderId="0" xfId="1" applyFont="1" applyFill="1"/>
    <xf numFmtId="44" fontId="12" fillId="6" borderId="0" xfId="1" applyFont="1" applyFill="1"/>
    <xf numFmtId="0" fontId="16" fillId="0" borderId="0" xfId="0" applyFont="1"/>
    <xf numFmtId="0" fontId="3" fillId="0" borderId="0" xfId="0" applyFont="1" applyFill="1"/>
    <xf numFmtId="0" fontId="34" fillId="0" borderId="0" xfId="0" applyFont="1" applyFill="1"/>
    <xf numFmtId="0" fontId="33" fillId="0" borderId="0" xfId="0" applyFont="1" applyFill="1"/>
    <xf numFmtId="0" fontId="15" fillId="0" borderId="0" xfId="0" applyFont="1" applyFill="1"/>
    <xf numFmtId="0" fontId="35" fillId="2" borderId="0" xfId="0" applyFont="1" applyFill="1"/>
    <xf numFmtId="41" fontId="6" fillId="0" borderId="0" xfId="0" applyNumberFormat="1" applyFont="1" applyFill="1"/>
    <xf numFmtId="0" fontId="36" fillId="0" borderId="0" xfId="0" applyFont="1"/>
    <xf numFmtId="41" fontId="37" fillId="0" borderId="0" xfId="0" applyNumberFormat="1" applyFont="1"/>
    <xf numFmtId="0" fontId="38" fillId="0" borderId="0" xfId="0" applyFont="1"/>
    <xf numFmtId="0" fontId="40" fillId="0" borderId="0" xfId="0" applyFont="1"/>
    <xf numFmtId="44" fontId="41" fillId="0" borderId="3" xfId="1" applyFont="1" applyBorder="1"/>
    <xf numFmtId="41" fontId="41" fillId="0" borderId="3" xfId="0" applyNumberFormat="1" applyFont="1" applyBorder="1"/>
    <xf numFmtId="44" fontId="41" fillId="0" borderId="3" xfId="1" applyFont="1" applyFill="1" applyBorder="1"/>
    <xf numFmtId="44" fontId="38" fillId="0" borderId="0" xfId="1" applyFont="1"/>
    <xf numFmtId="41" fontId="38" fillId="0" borderId="0" xfId="0" applyNumberFormat="1" applyFont="1"/>
    <xf numFmtId="44" fontId="38" fillId="0" borderId="0" xfId="1" applyFont="1" applyFill="1"/>
    <xf numFmtId="0" fontId="41" fillId="0" borderId="0" xfId="0" applyFont="1"/>
    <xf numFmtId="44" fontId="41" fillId="0" borderId="0" xfId="1" applyFont="1" applyFill="1"/>
    <xf numFmtId="0" fontId="38" fillId="0" borderId="0" xfId="0" applyFont="1" applyFill="1"/>
    <xf numFmtId="0" fontId="41" fillId="2" borderId="0" xfId="0" applyFont="1" applyFill="1"/>
    <xf numFmtId="44" fontId="41" fillId="2" borderId="0" xfId="1" applyFont="1" applyFill="1"/>
    <xf numFmtId="41" fontId="42" fillId="0" borderId="0" xfId="0" applyNumberFormat="1" applyFont="1"/>
    <xf numFmtId="44" fontId="41" fillId="0" borderId="0" xfId="1" applyFont="1"/>
    <xf numFmtId="41" fontId="41" fillId="0" borderId="0" xfId="0" applyNumberFormat="1" applyFont="1"/>
    <xf numFmtId="44" fontId="41" fillId="0" borderId="2" xfId="1" applyFont="1" applyBorder="1"/>
    <xf numFmtId="44" fontId="41" fillId="0" borderId="2" xfId="1" applyFont="1" applyFill="1" applyBorder="1"/>
    <xf numFmtId="44" fontId="41" fillId="0" borderId="0" xfId="1" applyFont="1" applyBorder="1"/>
    <xf numFmtId="44" fontId="41" fillId="0" borderId="0" xfId="1" applyFont="1" applyFill="1" applyBorder="1"/>
    <xf numFmtId="0" fontId="34" fillId="0" borderId="0" xfId="0" applyFont="1"/>
    <xf numFmtId="0" fontId="43" fillId="4" borderId="0" xfId="0" applyFont="1" applyFill="1"/>
    <xf numFmtId="0" fontId="44" fillId="0" borderId="0" xfId="0" applyFont="1"/>
    <xf numFmtId="41" fontId="45" fillId="0" borderId="0" xfId="0" applyNumberFormat="1" applyFont="1"/>
    <xf numFmtId="0" fontId="46" fillId="0" borderId="0" xfId="0" applyFont="1"/>
    <xf numFmtId="0" fontId="38" fillId="2" borderId="0" xfId="0" applyFont="1" applyFill="1"/>
    <xf numFmtId="0" fontId="41" fillId="7" borderId="0" xfId="0" applyFont="1" applyFill="1"/>
    <xf numFmtId="41" fontId="37" fillId="0" borderId="0" xfId="0" applyNumberFormat="1" applyFont="1" applyFill="1"/>
    <xf numFmtId="0" fontId="40" fillId="0" borderId="0" xfId="0" applyFont="1" applyFill="1"/>
    <xf numFmtId="0" fontId="12" fillId="7" borderId="0" xfId="0" applyFont="1" applyFill="1" applyBorder="1"/>
    <xf numFmtId="44" fontId="12" fillId="0" borderId="2" xfId="1" applyFont="1" applyFill="1" applyBorder="1"/>
    <xf numFmtId="0" fontId="48" fillId="0" borderId="0" xfId="0" applyFont="1" applyFill="1"/>
    <xf numFmtId="0" fontId="2" fillId="0" borderId="0" xfId="0" applyFont="1" applyFill="1"/>
    <xf numFmtId="8" fontId="47" fillId="0" borderId="0" xfId="0" applyNumberFormat="1" applyFont="1" applyFill="1"/>
    <xf numFmtId="0" fontId="33" fillId="7" borderId="0" xfId="0" applyFont="1" applyFill="1"/>
    <xf numFmtId="0" fontId="47" fillId="0" borderId="0" xfId="0" applyFont="1" applyFill="1"/>
    <xf numFmtId="6" fontId="49" fillId="0" borderId="0" xfId="0" applyNumberFormat="1" applyFont="1" applyFill="1"/>
    <xf numFmtId="0" fontId="3" fillId="2" borderId="0" xfId="0" applyFont="1" applyFill="1"/>
    <xf numFmtId="0" fontId="50" fillId="0" borderId="0" xfId="0" applyFont="1"/>
    <xf numFmtId="0" fontId="51" fillId="0" borderId="0" xfId="0" applyFont="1"/>
    <xf numFmtId="44" fontId="12" fillId="0" borderId="4" xfId="1" applyFont="1" applyBorder="1"/>
    <xf numFmtId="41" fontId="12" fillId="0" borderId="5" xfId="0" applyNumberFormat="1" applyFont="1" applyBorder="1"/>
    <xf numFmtId="44" fontId="12" fillId="0" borderId="5" xfId="1" applyFont="1" applyBorder="1"/>
    <xf numFmtId="44" fontId="12" fillId="0" borderId="6" xfId="1" applyFont="1" applyBorder="1"/>
    <xf numFmtId="0" fontId="0" fillId="2" borderId="0" xfId="0" applyFill="1"/>
    <xf numFmtId="0" fontId="3" fillId="8" borderId="0" xfId="0" applyFont="1" applyFill="1"/>
    <xf numFmtId="0" fontId="25" fillId="0" borderId="0" xfId="0" applyFont="1" applyBorder="1"/>
    <xf numFmtId="0" fontId="40" fillId="2" borderId="0" xfId="0" applyFont="1" applyFill="1"/>
    <xf numFmtId="0" fontId="41" fillId="0" borderId="0" xfId="0" applyFont="1" applyFill="1"/>
    <xf numFmtId="41" fontId="38" fillId="0" borderId="0" xfId="0" applyNumberFormat="1" applyFont="1" applyFill="1"/>
    <xf numFmtId="0" fontId="41" fillId="6" borderId="0" xfId="0" applyFont="1" applyFill="1"/>
    <xf numFmtId="41" fontId="42" fillId="0" borderId="0" xfId="0" applyNumberFormat="1" applyFont="1" applyFill="1"/>
    <xf numFmtId="44" fontId="38" fillId="2" borderId="0" xfId="1" applyFont="1" applyFill="1"/>
    <xf numFmtId="0" fontId="38" fillId="2" borderId="0" xfId="0" applyFont="1" applyFill="1" applyBorder="1"/>
    <xf numFmtId="41" fontId="37" fillId="0" borderId="0" xfId="0" applyNumberFormat="1" applyFont="1" applyBorder="1"/>
    <xf numFmtId="44" fontId="38" fillId="0" borderId="0" xfId="1" applyFont="1" applyBorder="1"/>
    <xf numFmtId="41" fontId="38" fillId="0" borderId="0" xfId="0" applyNumberFormat="1" applyFont="1" applyBorder="1"/>
    <xf numFmtId="44" fontId="38" fillId="0" borderId="0" xfId="1" applyFont="1" applyFill="1" applyBorder="1"/>
    <xf numFmtId="0" fontId="29" fillId="3" borderId="0" xfId="0" applyFont="1" applyFill="1"/>
    <xf numFmtId="0" fontId="38" fillId="3" borderId="0" xfId="0" applyFont="1" applyFill="1"/>
    <xf numFmtId="0" fontId="53" fillId="0" borderId="0" xfId="0" applyFont="1" applyFill="1"/>
    <xf numFmtId="44" fontId="53" fillId="0" borderId="0" xfId="1" applyFont="1" applyFill="1"/>
    <xf numFmtId="0" fontId="41" fillId="3" borderId="0" xfId="0" applyFont="1" applyFill="1"/>
    <xf numFmtId="0" fontId="54" fillId="0" borderId="0" xfId="0" applyFont="1" applyFill="1"/>
    <xf numFmtId="0" fontId="53" fillId="0" borderId="0" xfId="0" applyFont="1"/>
    <xf numFmtId="44" fontId="53" fillId="0" borderId="0" xfId="1" applyFont="1"/>
    <xf numFmtId="0" fontId="46" fillId="0" borderId="0" xfId="0" applyFont="1" applyFill="1"/>
    <xf numFmtId="44" fontId="46" fillId="0" borderId="0" xfId="1" applyFont="1"/>
    <xf numFmtId="44" fontId="53" fillId="0" borderId="0" xfId="0" applyNumberFormat="1" applyFont="1"/>
    <xf numFmtId="0" fontId="48" fillId="0" borderId="0" xfId="0" applyFont="1"/>
    <xf numFmtId="44" fontId="3" fillId="0" borderId="0" xfId="1" applyFont="1"/>
    <xf numFmtId="0" fontId="55" fillId="4" borderId="0" xfId="0" applyFont="1" applyFill="1"/>
    <xf numFmtId="0" fontId="25" fillId="0" borderId="0" xfId="0" applyFont="1"/>
    <xf numFmtId="41" fontId="56" fillId="0" borderId="0" xfId="0" applyNumberFormat="1" applyFont="1" applyFill="1"/>
    <xf numFmtId="41" fontId="41" fillId="0" borderId="0" xfId="0" applyNumberFormat="1" applyFont="1" applyBorder="1"/>
    <xf numFmtId="0" fontId="6" fillId="0" borderId="0" xfId="0" applyFont="1"/>
    <xf numFmtId="8" fontId="35" fillId="2" borderId="0" xfId="0" applyNumberFormat="1" applyFont="1" applyFill="1"/>
    <xf numFmtId="8" fontId="36" fillId="0" borderId="0" xfId="0" applyNumberFormat="1" applyFont="1"/>
    <xf numFmtId="8" fontId="38" fillId="0" borderId="0" xfId="0" applyNumberFormat="1" applyFont="1" applyFill="1"/>
    <xf numFmtId="8" fontId="38" fillId="0" borderId="0" xfId="0" applyNumberFormat="1" applyFont="1"/>
    <xf numFmtId="8" fontId="41" fillId="2" borderId="0" xfId="0" applyNumberFormat="1" applyFont="1" applyFill="1"/>
    <xf numFmtId="8" fontId="41" fillId="0" borderId="0" xfId="0" applyNumberFormat="1" applyFont="1" applyFill="1"/>
    <xf numFmtId="8" fontId="40" fillId="0" borderId="0" xfId="0" applyNumberFormat="1" applyFont="1"/>
    <xf numFmtId="8" fontId="41" fillId="5" borderId="0" xfId="0" applyNumberFormat="1" applyFont="1" applyFill="1"/>
    <xf numFmtId="44" fontId="41" fillId="5" borderId="0" xfId="1" applyFont="1" applyFill="1"/>
    <xf numFmtId="44" fontId="38" fillId="0" borderId="0" xfId="1" applyNumberFormat="1" applyFont="1" applyFill="1"/>
    <xf numFmtId="44" fontId="38" fillId="0" borderId="0" xfId="1" applyNumberFormat="1" applyFont="1"/>
    <xf numFmtId="41" fontId="37" fillId="5" borderId="0" xfId="0" applyNumberFormat="1" applyFont="1" applyFill="1"/>
    <xf numFmtId="44" fontId="38" fillId="5" borderId="0" xfId="1" applyNumberFormat="1" applyFont="1" applyFill="1"/>
    <xf numFmtId="8" fontId="38" fillId="5" borderId="0" xfId="0" applyNumberFormat="1" applyFont="1" applyFill="1"/>
    <xf numFmtId="41" fontId="42" fillId="2" borderId="0" xfId="0" applyNumberFormat="1" applyFont="1" applyFill="1"/>
    <xf numFmtId="44" fontId="41" fillId="2" borderId="0" xfId="1" applyFont="1" applyFill="1" applyBorder="1"/>
    <xf numFmtId="41" fontId="41" fillId="2" borderId="0" xfId="0" applyNumberFormat="1" applyFont="1" applyFill="1"/>
    <xf numFmtId="41" fontId="41" fillId="0" borderId="0" xfId="0" applyNumberFormat="1" applyFont="1" applyFill="1"/>
    <xf numFmtId="0" fontId="27" fillId="0" borderId="0" xfId="0" applyFont="1" applyFill="1"/>
    <xf numFmtId="8" fontId="46" fillId="0" borderId="0" xfId="0" applyNumberFormat="1" applyFont="1" applyFill="1"/>
    <xf numFmtId="0" fontId="27" fillId="0" borderId="0" xfId="0" applyFont="1"/>
    <xf numFmtId="44" fontId="58" fillId="0" borderId="0" xfId="1" applyFont="1"/>
    <xf numFmtId="8" fontId="43" fillId="4" borderId="0" xfId="0" applyNumberFormat="1" applyFont="1" applyFill="1"/>
    <xf numFmtId="0" fontId="59" fillId="0" borderId="0" xfId="0" applyFont="1" applyFill="1"/>
    <xf numFmtId="0" fontId="49" fillId="0" borderId="0" xfId="0" applyFont="1" applyFill="1"/>
    <xf numFmtId="0" fontId="60" fillId="0" borderId="0" xfId="0" applyFont="1" applyFill="1"/>
    <xf numFmtId="0" fontId="49" fillId="0" borderId="0" xfId="0" applyFont="1"/>
    <xf numFmtId="0" fontId="29" fillId="0" borderId="0" xfId="0" applyFont="1"/>
    <xf numFmtId="0" fontId="61" fillId="0" borderId="0" xfId="0" applyFont="1"/>
    <xf numFmtId="0" fontId="44" fillId="0" borderId="0" xfId="0" applyFont="1" applyFill="1"/>
    <xf numFmtId="0" fontId="38" fillId="7" borderId="0" xfId="0" applyFont="1" applyFill="1"/>
    <xf numFmtId="0" fontId="62" fillId="0" borderId="0" xfId="0" applyFont="1"/>
    <xf numFmtId="41" fontId="63" fillId="0" borderId="0" xfId="0" applyNumberFormat="1" applyFont="1"/>
    <xf numFmtId="44" fontId="55" fillId="0" borderId="0" xfId="1" applyFont="1" applyBorder="1"/>
    <xf numFmtId="44" fontId="55" fillId="0" borderId="0" xfId="1" applyFont="1"/>
    <xf numFmtId="0" fontId="64" fillId="0" borderId="0" xfId="0" applyFont="1" applyFill="1"/>
    <xf numFmtId="0" fontId="64" fillId="0" borderId="0" xfId="0" applyFont="1"/>
    <xf numFmtId="0" fontId="53" fillId="2" borderId="0" xfId="0" applyFont="1" applyFill="1"/>
    <xf numFmtId="44" fontId="38" fillId="0" borderId="1" xfId="1" applyFont="1" applyBorder="1"/>
    <xf numFmtId="44" fontId="38" fillId="0" borderId="1" xfId="1" applyFont="1" applyFill="1" applyBorder="1"/>
    <xf numFmtId="0" fontId="12" fillId="2" borderId="0" xfId="0" applyFont="1" applyFill="1"/>
    <xf numFmtId="41" fontId="11" fillId="0" borderId="0" xfId="0" applyNumberFormat="1" applyFont="1" applyFill="1"/>
    <xf numFmtId="44" fontId="41" fillId="7" borderId="0" xfId="1" applyFont="1" applyFill="1"/>
    <xf numFmtId="0" fontId="43" fillId="0" borderId="0" xfId="0" applyFont="1"/>
    <xf numFmtId="0" fontId="32" fillId="2" borderId="0" xfId="0" applyFont="1" applyFill="1"/>
    <xf numFmtId="41" fontId="50" fillId="0" borderId="0" xfId="0" applyNumberFormat="1" applyFont="1"/>
    <xf numFmtId="0" fontId="19" fillId="0" borderId="0" xfId="0" applyFont="1"/>
    <xf numFmtId="41" fontId="65" fillId="0" borderId="0" xfId="0" applyNumberFormat="1" applyFont="1" applyFill="1"/>
    <xf numFmtId="0" fontId="61" fillId="2" borderId="0" xfId="0" applyFont="1" applyFill="1"/>
    <xf numFmtId="0" fontId="66" fillId="2" borderId="0" xfId="0" applyFont="1" applyFill="1"/>
    <xf numFmtId="0" fontId="67" fillId="0" borderId="0" xfId="0" applyFont="1"/>
    <xf numFmtId="41" fontId="68" fillId="3" borderId="0" xfId="0" applyNumberFormat="1" applyFont="1" applyFill="1" applyBorder="1"/>
    <xf numFmtId="44" fontId="68" fillId="3" borderId="0" xfId="1" applyFont="1" applyFill="1" applyBorder="1"/>
    <xf numFmtId="44" fontId="53" fillId="0" borderId="0" xfId="0" applyNumberFormat="1" applyFont="1" applyFill="1"/>
    <xf numFmtId="44" fontId="46" fillId="0" borderId="0" xfId="0" applyNumberFormat="1" applyFont="1" applyFill="1"/>
    <xf numFmtId="44" fontId="46" fillId="0" borderId="0" xfId="0" applyNumberFormat="1" applyFont="1"/>
    <xf numFmtId="44" fontId="46" fillId="0" borderId="0" xfId="1" applyFont="1" applyFill="1"/>
    <xf numFmtId="0" fontId="53" fillId="5" borderId="0" xfId="0" applyFont="1" applyFill="1"/>
    <xf numFmtId="44" fontId="58" fillId="0" borderId="0" xfId="0" applyNumberFormat="1" applyFont="1"/>
    <xf numFmtId="0" fontId="69" fillId="0" borderId="0" xfId="0" applyFont="1"/>
    <xf numFmtId="44" fontId="70" fillId="0" borderId="0" xfId="0" applyNumberFormat="1" applyFont="1"/>
    <xf numFmtId="0" fontId="70" fillId="0" borderId="0" xfId="0" applyFont="1"/>
    <xf numFmtId="44" fontId="69" fillId="0" borderId="0" xfId="0" applyNumberFormat="1" applyFont="1"/>
    <xf numFmtId="0" fontId="71" fillId="0" borderId="0" xfId="0" applyFont="1" applyFill="1"/>
    <xf numFmtId="0" fontId="72" fillId="0" borderId="0" xfId="0" applyFont="1"/>
    <xf numFmtId="44" fontId="72" fillId="0" borderId="0" xfId="0" applyNumberFormat="1" applyFont="1"/>
    <xf numFmtId="0" fontId="46" fillId="2" borderId="0" xfId="0" applyFont="1" applyFill="1"/>
    <xf numFmtId="0" fontId="46" fillId="9" borderId="0" xfId="0" applyFont="1" applyFill="1"/>
    <xf numFmtId="41" fontId="73" fillId="0" borderId="0" xfId="0" applyNumberFormat="1" applyFont="1" applyFill="1" applyBorder="1"/>
    <xf numFmtId="44" fontId="73" fillId="0" borderId="0" xfId="1" applyFont="1" applyFill="1" applyBorder="1"/>
    <xf numFmtId="0" fontId="41" fillId="4" borderId="0" xfId="0" applyFont="1" applyFill="1"/>
    <xf numFmtId="44" fontId="41" fillId="0" borderId="1" xfId="1" applyFont="1" applyFill="1" applyBorder="1"/>
    <xf numFmtId="44" fontId="73" fillId="0" borderId="0" xfId="1" applyFont="1" applyFill="1"/>
    <xf numFmtId="44" fontId="41" fillId="0" borderId="7" xfId="1" applyFont="1" applyBorder="1"/>
    <xf numFmtId="0" fontId="23" fillId="0" borderId="0" xfId="0" applyFont="1"/>
    <xf numFmtId="44" fontId="41" fillId="7" borderId="0" xfId="1" applyFont="1" applyFill="1" applyBorder="1"/>
    <xf numFmtId="41" fontId="9" fillId="0" borderId="0" xfId="0" applyNumberFormat="1" applyFont="1" applyFill="1" applyBorder="1"/>
    <xf numFmtId="44" fontId="9" fillId="0" borderId="0" xfId="1" applyFont="1" applyFill="1" applyBorder="1"/>
    <xf numFmtId="44" fontId="38" fillId="5" borderId="0" xfId="1" applyFont="1" applyFill="1"/>
    <xf numFmtId="0" fontId="38" fillId="10" borderId="0" xfId="0" applyFont="1" applyFill="1"/>
    <xf numFmtId="44" fontId="38" fillId="10" borderId="0" xfId="1" applyFont="1" applyFill="1"/>
    <xf numFmtId="0" fontId="38" fillId="11" borderId="0" xfId="0" applyFont="1" applyFill="1"/>
    <xf numFmtId="44" fontId="38" fillId="11" borderId="0" xfId="1" applyFont="1" applyFill="1"/>
    <xf numFmtId="44" fontId="41" fillId="10" borderId="0" xfId="1" applyFont="1" applyFill="1"/>
    <xf numFmtId="44" fontId="41" fillId="11" borderId="0" xfId="1" applyFont="1" applyFill="1"/>
    <xf numFmtId="0" fontId="38" fillId="12" borderId="0" xfId="0" applyFont="1" applyFill="1"/>
    <xf numFmtId="44" fontId="38" fillId="12" borderId="0" xfId="1" applyFont="1" applyFill="1"/>
    <xf numFmtId="44" fontId="41" fillId="12" borderId="0" xfId="1" applyFont="1" applyFill="1"/>
    <xf numFmtId="0" fontId="29" fillId="2" borderId="0" xfId="0" applyFont="1" applyFill="1"/>
    <xf numFmtId="0" fontId="74" fillId="0" borderId="0" xfId="0" applyFont="1"/>
    <xf numFmtId="0" fontId="54" fillId="0" borderId="0" xfId="0" applyFont="1"/>
    <xf numFmtId="0" fontId="53" fillId="6" borderId="0" xfId="0" applyFont="1" applyFill="1"/>
    <xf numFmtId="0" fontId="75" fillId="0" borderId="0" xfId="0" applyFont="1"/>
    <xf numFmtId="0" fontId="69" fillId="0" borderId="0" xfId="0" applyFont="1" applyFill="1"/>
    <xf numFmtId="44" fontId="54" fillId="0" borderId="0" xfId="1" applyFont="1"/>
    <xf numFmtId="0" fontId="76" fillId="0" borderId="0" xfId="0" applyFont="1"/>
    <xf numFmtId="41" fontId="77" fillId="0" borderId="0" xfId="0" applyNumberFormat="1" applyFont="1"/>
    <xf numFmtId="44" fontId="52" fillId="0" borderId="0" xfId="1" applyFont="1"/>
    <xf numFmtId="44" fontId="52" fillId="0" borderId="0" xfId="1" applyFont="1" applyFill="1"/>
    <xf numFmtId="0" fontId="52" fillId="0" borderId="0" xfId="0" applyFont="1" applyFill="1"/>
    <xf numFmtId="41" fontId="6" fillId="2" borderId="0" xfId="0" applyNumberFormat="1" applyFont="1" applyFill="1"/>
    <xf numFmtId="44" fontId="38" fillId="0" borderId="0" xfId="0" applyNumberFormat="1" applyFont="1"/>
    <xf numFmtId="44" fontId="38" fillId="0" borderId="0" xfId="0" applyNumberFormat="1" applyFont="1" applyFill="1"/>
    <xf numFmtId="44" fontId="38" fillId="0" borderId="7" xfId="1" applyNumberFormat="1" applyFont="1" applyBorder="1"/>
    <xf numFmtId="44" fontId="38" fillId="0" borderId="7" xfId="1" applyNumberFormat="1" applyFont="1" applyFill="1" applyBorder="1"/>
    <xf numFmtId="44" fontId="41" fillId="0" borderId="0" xfId="1" applyNumberFormat="1" applyFont="1"/>
    <xf numFmtId="44" fontId="41" fillId="0" borderId="0" xfId="1" applyNumberFormat="1" applyFont="1" applyFill="1"/>
    <xf numFmtId="0" fontId="40" fillId="0" borderId="1" xfId="0" applyFont="1" applyBorder="1"/>
    <xf numFmtId="41" fontId="42" fillId="0" borderId="1" xfId="0" applyNumberFormat="1" applyFont="1" applyBorder="1"/>
    <xf numFmtId="44" fontId="41" fillId="0" borderId="1" xfId="1" applyNumberFormat="1" applyFont="1" applyBorder="1"/>
    <xf numFmtId="44" fontId="41" fillId="0" borderId="1" xfId="1" applyNumberFormat="1" applyFont="1" applyFill="1" applyBorder="1"/>
    <xf numFmtId="0" fontId="78" fillId="0" borderId="0" xfId="0" applyFont="1"/>
    <xf numFmtId="2" fontId="69" fillId="0" borderId="0" xfId="0" applyNumberFormat="1" applyFont="1"/>
    <xf numFmtId="44" fontId="69" fillId="0" borderId="0" xfId="1" applyFont="1" applyFill="1"/>
    <xf numFmtId="44" fontId="54" fillId="0" borderId="0" xfId="1" applyFont="1" applyFill="1"/>
    <xf numFmtId="10" fontId="69" fillId="0" borderId="0" xfId="0" applyNumberFormat="1" applyFont="1"/>
    <xf numFmtId="44" fontId="79" fillId="0" borderId="0" xfId="1" applyFont="1" applyFill="1"/>
    <xf numFmtId="44" fontId="80" fillId="0" borderId="0" xfId="1" applyFont="1" applyFill="1"/>
    <xf numFmtId="6" fontId="41" fillId="0" borderId="0" xfId="0" applyNumberFormat="1" applyFont="1"/>
    <xf numFmtId="44" fontId="41" fillId="0" borderId="0" xfId="0" applyNumberFormat="1" applyFont="1"/>
    <xf numFmtId="165" fontId="38" fillId="0" borderId="0" xfId="0" applyNumberFormat="1" applyFont="1" applyFill="1" applyBorder="1"/>
    <xf numFmtId="165" fontId="38" fillId="0" borderId="0" xfId="1" applyNumberFormat="1" applyFont="1" applyFill="1" applyBorder="1"/>
    <xf numFmtId="41" fontId="37" fillId="7" borderId="0" xfId="0" applyNumberFormat="1" applyFont="1" applyFill="1"/>
    <xf numFmtId="44" fontId="38" fillId="7" borderId="0" xfId="1" applyNumberFormat="1" applyFont="1" applyFill="1"/>
    <xf numFmtId="44" fontId="41" fillId="3" borderId="0" xfId="1" applyFont="1" applyFill="1"/>
    <xf numFmtId="0" fontId="81" fillId="0" borderId="0" xfId="0" applyFont="1"/>
    <xf numFmtId="41" fontId="54" fillId="0" borderId="0" xfId="0" applyNumberFormat="1" applyFont="1"/>
    <xf numFmtId="6" fontId="34" fillId="0" borderId="0" xfId="0" applyNumberFormat="1" applyFont="1"/>
    <xf numFmtId="0" fontId="34" fillId="2" borderId="0" xfId="0" applyFont="1" applyFill="1"/>
    <xf numFmtId="44" fontId="10" fillId="3" borderId="0" xfId="1" applyFont="1" applyFill="1"/>
    <xf numFmtId="0" fontId="0" fillId="9" borderId="0" xfId="0" applyFill="1"/>
    <xf numFmtId="0" fontId="38" fillId="13" borderId="0" xfId="0" applyFont="1" applyFill="1"/>
    <xf numFmtId="44" fontId="38" fillId="13" borderId="0" xfId="1" applyFont="1" applyFill="1"/>
    <xf numFmtId="44" fontId="10" fillId="12" borderId="0" xfId="1" applyFont="1" applyFill="1"/>
    <xf numFmtId="0" fontId="43" fillId="9" borderId="0" xfId="0" applyFont="1" applyFill="1"/>
    <xf numFmtId="44" fontId="12" fillId="3" borderId="0" xfId="1" applyFont="1" applyFill="1"/>
    <xf numFmtId="41" fontId="30" fillId="0" borderId="0" xfId="0" applyNumberFormat="1" applyFont="1" applyFill="1" applyBorder="1"/>
    <xf numFmtId="44" fontId="38" fillId="7" borderId="0" xfId="1" applyFont="1" applyFill="1"/>
    <xf numFmtId="44" fontId="38" fillId="3" borderId="0" xfId="1" applyFont="1" applyFill="1"/>
    <xf numFmtId="44" fontId="0" fillId="2" borderId="0" xfId="0" applyNumberFormat="1" applyFill="1"/>
    <xf numFmtId="44" fontId="82" fillId="2" borderId="0" xfId="1" applyFont="1" applyFill="1"/>
    <xf numFmtId="44" fontId="3" fillId="2" borderId="0" xfId="0" applyNumberFormat="1" applyFont="1" applyFill="1"/>
    <xf numFmtId="44" fontId="0" fillId="0" borderId="0" xfId="0" applyNumberFormat="1" applyFill="1"/>
    <xf numFmtId="44" fontId="82" fillId="0" borderId="0" xfId="1" applyFont="1" applyFill="1"/>
    <xf numFmtId="44" fontId="3" fillId="0" borderId="0" xfId="0" applyNumberFormat="1" applyFont="1" applyFill="1"/>
    <xf numFmtId="44" fontId="46" fillId="2" borderId="0" xfId="1" applyFont="1" applyFill="1"/>
    <xf numFmtId="44" fontId="53" fillId="2" borderId="0" xfId="0" applyNumberFormat="1" applyFont="1" applyFill="1"/>
    <xf numFmtId="44" fontId="41" fillId="2" borderId="0" xfId="1" applyNumberFormat="1" applyFont="1" applyFill="1"/>
    <xf numFmtId="0" fontId="43" fillId="2" borderId="0" xfId="0" applyFont="1" applyFill="1"/>
    <xf numFmtId="0" fontId="83" fillId="0" borderId="0" xfId="0" applyFont="1" applyFill="1"/>
    <xf numFmtId="0" fontId="2" fillId="0" borderId="0" xfId="0" applyFont="1"/>
    <xf numFmtId="0" fontId="40" fillId="12" borderId="0" xfId="0" applyFont="1" applyFill="1"/>
    <xf numFmtId="41" fontId="42" fillId="12" borderId="0" xfId="0" applyNumberFormat="1" applyFont="1" applyFill="1"/>
    <xf numFmtId="0" fontId="78" fillId="2" borderId="0" xfId="0" applyFont="1" applyFill="1"/>
    <xf numFmtId="41" fontId="46" fillId="2" borderId="0" xfId="0" applyNumberFormat="1" applyFont="1" applyFill="1"/>
    <xf numFmtId="0" fontId="23" fillId="2" borderId="0" xfId="0" applyFont="1" applyFill="1"/>
    <xf numFmtId="0" fontId="72" fillId="2" borderId="0" xfId="0" applyFont="1" applyFill="1"/>
    <xf numFmtId="44" fontId="46" fillId="12" borderId="0" xfId="0" applyNumberFormat="1" applyFont="1" applyFill="1"/>
    <xf numFmtId="0" fontId="46" fillId="12" borderId="0" xfId="0" applyFont="1" applyFill="1"/>
    <xf numFmtId="0" fontId="15" fillId="2" borderId="0" xfId="0" applyFont="1" applyFill="1"/>
    <xf numFmtId="0" fontId="71" fillId="0" borderId="0" xfId="0" applyFont="1"/>
    <xf numFmtId="0" fontId="84" fillId="0" borderId="0" xfId="0" applyFont="1" applyFill="1"/>
    <xf numFmtId="0" fontId="83" fillId="0" borderId="0" xfId="0" applyFont="1"/>
    <xf numFmtId="0" fontId="33" fillId="2" borderId="0" xfId="0" applyFont="1" applyFill="1"/>
    <xf numFmtId="8" fontId="41" fillId="0" borderId="0" xfId="0" applyNumberFormat="1" applyFont="1"/>
    <xf numFmtId="0" fontId="85" fillId="0" borderId="0" xfId="2"/>
    <xf numFmtId="41" fontId="37" fillId="2" borderId="0" xfId="0" applyNumberFormat="1" applyFont="1" applyFill="1"/>
    <xf numFmtId="0" fontId="12" fillId="12" borderId="0" xfId="0" applyFont="1" applyFill="1"/>
    <xf numFmtId="8" fontId="38" fillId="7" borderId="0" xfId="0" applyNumberFormat="1" applyFont="1" applyFill="1"/>
    <xf numFmtId="0" fontId="47" fillId="0" borderId="0" xfId="0" applyFont="1" applyBorder="1"/>
    <xf numFmtId="0" fontId="16" fillId="0" borderId="0" xfId="0" applyFont="1" applyBorder="1"/>
    <xf numFmtId="44" fontId="12" fillId="7" borderId="0" xfId="1" applyFont="1" applyFill="1" applyBorder="1"/>
    <xf numFmtId="44" fontId="12" fillId="12" borderId="0" xfId="1" applyFont="1" applyFill="1"/>
    <xf numFmtId="0" fontId="71" fillId="2" borderId="0" xfId="0" applyFont="1" applyFill="1"/>
    <xf numFmtId="44" fontId="38" fillId="3" borderId="0" xfId="1" applyFont="1" applyFill="1" applyBorder="1"/>
    <xf numFmtId="44" fontId="10" fillId="7" borderId="0" xfId="1" applyFont="1" applyFill="1"/>
    <xf numFmtId="0" fontId="10" fillId="7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kelli.helton@spwildcat.org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58" workbookViewId="0">
      <selection activeCell="H81" sqref="H81"/>
    </sheetView>
  </sheetViews>
  <sheetFormatPr defaultRowHeight="15"/>
  <cols>
    <col min="1" max="1" width="3.42578125" customWidth="1"/>
    <col min="2" max="2" width="27.85546875" customWidth="1"/>
    <col min="3" max="3" width="1.85546875" customWidth="1"/>
    <col min="4" max="4" width="13.140625" customWidth="1"/>
    <col min="5" max="5" width="2.140625" customWidth="1"/>
    <col min="6" max="6" width="14.140625" customWidth="1"/>
    <col min="7" max="7" width="1.7109375" customWidth="1"/>
    <col min="8" max="8" width="14.5703125" customWidth="1"/>
    <col min="9" max="9" width="1.42578125" customWidth="1"/>
    <col min="10" max="10" width="14.28515625" customWidth="1"/>
  </cols>
  <sheetData>
    <row r="1" spans="1:10" ht="15.75" thickBot="1">
      <c r="A1">
        <v>1</v>
      </c>
      <c r="B1" s="1" t="s">
        <v>590</v>
      </c>
      <c r="C1" s="2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>
        <v>2</v>
      </c>
      <c r="B2" s="6" t="s">
        <v>1</v>
      </c>
      <c r="C2" s="7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>
        <v>3</v>
      </c>
      <c r="B3" s="10" t="s">
        <v>824</v>
      </c>
      <c r="C3" s="11"/>
      <c r="D3" s="12">
        <v>5149</v>
      </c>
      <c r="E3" s="13"/>
      <c r="F3" s="14">
        <v>4726</v>
      </c>
      <c r="G3" s="12"/>
      <c r="H3" s="14">
        <v>4725</v>
      </c>
      <c r="I3" s="14"/>
      <c r="J3" s="14">
        <v>4725</v>
      </c>
    </row>
    <row r="4" spans="1:10">
      <c r="A4">
        <v>4</v>
      </c>
      <c r="B4" s="10" t="s">
        <v>825</v>
      </c>
      <c r="C4" s="11"/>
      <c r="D4" s="12"/>
      <c r="E4" s="13"/>
      <c r="F4" s="14"/>
      <c r="G4" s="12"/>
      <c r="H4" s="14"/>
      <c r="I4" s="14"/>
      <c r="J4" s="14"/>
    </row>
    <row r="5" spans="1:10">
      <c r="A5">
        <v>5</v>
      </c>
      <c r="B5" s="10" t="s">
        <v>6</v>
      </c>
      <c r="C5" s="11"/>
      <c r="D5" s="12">
        <v>660</v>
      </c>
      <c r="E5" s="13"/>
      <c r="F5" s="14">
        <v>250</v>
      </c>
      <c r="G5" s="12"/>
      <c r="H5" s="14">
        <v>490</v>
      </c>
      <c r="I5" s="14"/>
      <c r="J5" s="14">
        <v>250</v>
      </c>
    </row>
    <row r="6" spans="1:10">
      <c r="A6">
        <v>6</v>
      </c>
      <c r="B6" s="10" t="s">
        <v>7</v>
      </c>
      <c r="C6" s="11"/>
      <c r="D6" s="12">
        <v>14589</v>
      </c>
      <c r="E6" s="13"/>
      <c r="F6" s="14">
        <v>12000</v>
      </c>
      <c r="G6" s="12"/>
      <c r="H6" s="14">
        <v>13000</v>
      </c>
      <c r="I6" s="14"/>
      <c r="J6" s="14">
        <v>12000</v>
      </c>
    </row>
    <row r="7" spans="1:10">
      <c r="A7">
        <v>7</v>
      </c>
      <c r="B7" s="10" t="s">
        <v>8</v>
      </c>
      <c r="C7" s="11"/>
      <c r="D7" s="12">
        <v>225</v>
      </c>
      <c r="E7" s="13"/>
      <c r="F7" s="14">
        <v>0</v>
      </c>
      <c r="G7" s="12"/>
      <c r="H7" s="14">
        <v>200</v>
      </c>
      <c r="I7" s="14"/>
      <c r="J7" s="14">
        <v>0</v>
      </c>
    </row>
    <row r="8" spans="1:10">
      <c r="A8">
        <v>8</v>
      </c>
      <c r="B8" s="10" t="s">
        <v>826</v>
      </c>
      <c r="C8" s="11"/>
      <c r="D8" s="12">
        <v>0</v>
      </c>
      <c r="E8" s="13"/>
      <c r="F8" s="14">
        <v>0</v>
      </c>
      <c r="G8" s="12"/>
      <c r="H8" s="14">
        <v>0</v>
      </c>
      <c r="I8" s="14"/>
      <c r="J8" s="14">
        <v>0</v>
      </c>
    </row>
    <row r="9" spans="1:10">
      <c r="A9">
        <v>9</v>
      </c>
      <c r="B9" s="10" t="s">
        <v>9</v>
      </c>
      <c r="C9" s="11"/>
      <c r="D9" s="12">
        <v>446</v>
      </c>
      <c r="E9" s="13"/>
      <c r="F9" s="14">
        <v>0</v>
      </c>
      <c r="G9" s="12"/>
      <c r="H9" s="14">
        <v>0</v>
      </c>
      <c r="I9" s="14"/>
      <c r="J9" s="14">
        <v>0</v>
      </c>
    </row>
    <row r="10" spans="1:10">
      <c r="A10">
        <v>10</v>
      </c>
      <c r="B10" s="10" t="s">
        <v>10</v>
      </c>
      <c r="C10" s="11"/>
      <c r="D10" s="12">
        <v>9910</v>
      </c>
      <c r="E10" s="13"/>
      <c r="F10" s="14">
        <v>7250</v>
      </c>
      <c r="G10" s="12"/>
      <c r="H10" s="14">
        <v>36815</v>
      </c>
      <c r="I10" s="14"/>
      <c r="J10" s="14">
        <v>7250</v>
      </c>
    </row>
    <row r="11" spans="1:10">
      <c r="A11">
        <v>11</v>
      </c>
      <c r="B11" s="10" t="s">
        <v>11</v>
      </c>
      <c r="C11" s="11"/>
      <c r="D11" s="12">
        <v>2600003</v>
      </c>
      <c r="E11" s="13"/>
      <c r="F11" s="14">
        <v>2613768</v>
      </c>
      <c r="G11" s="12"/>
      <c r="H11" s="14">
        <v>2610000</v>
      </c>
      <c r="I11" s="14"/>
      <c r="J11" s="14">
        <v>2610000</v>
      </c>
    </row>
    <row r="12" spans="1:10">
      <c r="A12">
        <v>12</v>
      </c>
      <c r="B12" s="10" t="s">
        <v>12</v>
      </c>
      <c r="C12" s="11"/>
      <c r="D12" s="12">
        <v>3650</v>
      </c>
      <c r="E12" s="13"/>
      <c r="F12" s="14">
        <v>2500</v>
      </c>
      <c r="G12" s="12"/>
      <c r="H12" s="14">
        <v>2250</v>
      </c>
      <c r="I12" s="14"/>
      <c r="J12" s="14">
        <v>2500</v>
      </c>
    </row>
    <row r="13" spans="1:10">
      <c r="A13">
        <v>13</v>
      </c>
      <c r="B13" s="10" t="s">
        <v>97</v>
      </c>
      <c r="C13" s="11"/>
      <c r="D13" s="12">
        <v>0</v>
      </c>
      <c r="E13" s="13"/>
      <c r="F13" s="14">
        <v>0</v>
      </c>
      <c r="G13" s="12"/>
      <c r="H13" s="14">
        <v>1028</v>
      </c>
      <c r="I13" s="14"/>
      <c r="J13" s="14">
        <v>0</v>
      </c>
    </row>
    <row r="14" spans="1:10">
      <c r="A14">
        <v>14</v>
      </c>
      <c r="B14" s="10" t="s">
        <v>827</v>
      </c>
      <c r="C14" s="11"/>
      <c r="D14" s="12">
        <v>8033</v>
      </c>
      <c r="E14" s="13"/>
      <c r="F14" s="14">
        <v>0</v>
      </c>
      <c r="G14" s="12"/>
      <c r="H14" s="14">
        <v>2050</v>
      </c>
      <c r="I14" s="14"/>
      <c r="J14" s="14">
        <v>0</v>
      </c>
    </row>
    <row r="15" spans="1:10">
      <c r="A15">
        <v>15</v>
      </c>
      <c r="B15" s="10" t="s">
        <v>13</v>
      </c>
      <c r="C15" s="11"/>
      <c r="D15" s="12">
        <v>152820</v>
      </c>
      <c r="E15" s="13"/>
      <c r="F15" s="14">
        <v>163317</v>
      </c>
      <c r="G15" s="12"/>
      <c r="H15" s="14">
        <v>160036</v>
      </c>
      <c r="I15" s="14"/>
      <c r="J15" s="14">
        <v>160000</v>
      </c>
    </row>
    <row r="16" spans="1:10">
      <c r="A16">
        <v>16</v>
      </c>
      <c r="B16" s="10" t="s">
        <v>14</v>
      </c>
      <c r="C16" s="11"/>
      <c r="D16" s="12">
        <v>1193</v>
      </c>
      <c r="E16" s="13"/>
      <c r="F16" s="14">
        <v>1171</v>
      </c>
      <c r="G16" s="12"/>
      <c r="H16" s="14">
        <v>1204</v>
      </c>
      <c r="I16" s="14"/>
      <c r="J16" s="14">
        <v>1200</v>
      </c>
    </row>
    <row r="17" spans="1:10">
      <c r="A17">
        <v>17</v>
      </c>
      <c r="B17" s="133" t="s">
        <v>944</v>
      </c>
      <c r="C17" s="11"/>
      <c r="D17" s="12">
        <v>0</v>
      </c>
      <c r="E17" s="13"/>
      <c r="F17" s="14">
        <v>0</v>
      </c>
      <c r="G17" s="12"/>
      <c r="H17" s="14">
        <v>0</v>
      </c>
      <c r="I17" s="14"/>
      <c r="J17" s="351">
        <v>156000</v>
      </c>
    </row>
    <row r="18" spans="1:10">
      <c r="A18">
        <v>18</v>
      </c>
      <c r="B18" s="133" t="s">
        <v>945</v>
      </c>
      <c r="C18" s="11"/>
      <c r="D18" s="12"/>
      <c r="E18" s="13"/>
      <c r="F18" s="14"/>
      <c r="G18" s="12"/>
      <c r="H18" s="14"/>
      <c r="I18" s="14"/>
      <c r="J18" s="14"/>
    </row>
    <row r="19" spans="1:10">
      <c r="A19">
        <v>19</v>
      </c>
      <c r="B19" s="133" t="s">
        <v>946</v>
      </c>
      <c r="C19" s="11"/>
      <c r="D19" s="12"/>
      <c r="E19" s="13"/>
      <c r="F19" s="14"/>
      <c r="G19" s="12"/>
      <c r="H19" s="14"/>
      <c r="I19" s="14"/>
      <c r="J19" s="14"/>
    </row>
    <row r="20" spans="1:10">
      <c r="A20">
        <v>20</v>
      </c>
      <c r="B20" s="15" t="s">
        <v>15</v>
      </c>
      <c r="C20" s="16"/>
      <c r="D20" s="17">
        <f>SUM(D3:D17)</f>
        <v>2796678</v>
      </c>
      <c r="E20" s="18"/>
      <c r="F20" s="13">
        <f>SUM(F3:F17)</f>
        <v>2804982</v>
      </c>
      <c r="G20" s="13"/>
      <c r="H20" s="19">
        <f>SUM(H3:H17)</f>
        <v>2831798</v>
      </c>
      <c r="I20" s="20"/>
      <c r="J20" s="19">
        <f>SUM(J3:J17)</f>
        <v>2953925</v>
      </c>
    </row>
    <row r="21" spans="1:10">
      <c r="A21">
        <v>21</v>
      </c>
      <c r="B21" s="21" t="s">
        <v>16</v>
      </c>
      <c r="C21" s="22"/>
      <c r="D21" s="23"/>
      <c r="E21" s="18"/>
      <c r="F21" s="24"/>
      <c r="G21" s="24"/>
      <c r="H21" s="25"/>
      <c r="I21" s="25"/>
      <c r="J21" s="25"/>
    </row>
    <row r="22" spans="1:10">
      <c r="A22">
        <v>22</v>
      </c>
      <c r="B22" s="21" t="s">
        <v>17</v>
      </c>
      <c r="C22" s="11"/>
      <c r="D22" s="12"/>
      <c r="E22" s="13"/>
      <c r="F22" s="12"/>
      <c r="G22" s="12"/>
      <c r="H22" s="14"/>
      <c r="I22" s="14"/>
      <c r="J22" s="14"/>
    </row>
    <row r="23" spans="1:10">
      <c r="A23">
        <v>23</v>
      </c>
      <c r="B23" s="10" t="s">
        <v>18</v>
      </c>
      <c r="C23" s="11"/>
      <c r="D23" s="14">
        <v>235650</v>
      </c>
      <c r="E23" s="13"/>
      <c r="F23" s="14">
        <v>282527</v>
      </c>
      <c r="G23" s="12"/>
      <c r="H23" s="14">
        <v>246000</v>
      </c>
      <c r="I23" s="14"/>
      <c r="J23" s="14">
        <v>279350</v>
      </c>
    </row>
    <row r="24" spans="1:10">
      <c r="A24">
        <v>24</v>
      </c>
      <c r="B24" s="26" t="s">
        <v>813</v>
      </c>
      <c r="C24" s="11"/>
      <c r="D24" s="14"/>
      <c r="E24" s="13"/>
      <c r="F24" s="14"/>
      <c r="G24" s="12"/>
      <c r="H24" s="14"/>
      <c r="I24" s="14"/>
      <c r="J24" s="14"/>
    </row>
    <row r="25" spans="1:10">
      <c r="A25">
        <v>25</v>
      </c>
      <c r="B25" s="10" t="s">
        <v>19</v>
      </c>
      <c r="C25" s="11"/>
      <c r="D25" s="12">
        <v>9724</v>
      </c>
      <c r="E25" s="13"/>
      <c r="F25" s="14">
        <v>5000</v>
      </c>
      <c r="G25" s="12"/>
      <c r="H25" s="14">
        <v>7006</v>
      </c>
      <c r="I25" s="14"/>
      <c r="J25" s="14">
        <v>5000</v>
      </c>
    </row>
    <row r="26" spans="1:10">
      <c r="A26">
        <v>26</v>
      </c>
      <c r="B26" s="10" t="s">
        <v>20</v>
      </c>
      <c r="C26" s="11"/>
      <c r="D26" s="12">
        <v>14259</v>
      </c>
      <c r="E26" s="13"/>
      <c r="F26" s="14">
        <v>17827</v>
      </c>
      <c r="G26" s="12"/>
      <c r="H26" s="14">
        <v>15686</v>
      </c>
      <c r="I26" s="14"/>
      <c r="J26" s="14">
        <v>17630</v>
      </c>
    </row>
    <row r="27" spans="1:10">
      <c r="A27">
        <v>27</v>
      </c>
      <c r="B27" s="10" t="s">
        <v>21</v>
      </c>
      <c r="C27" s="11"/>
      <c r="D27" s="12">
        <v>3335</v>
      </c>
      <c r="E27" s="13"/>
      <c r="F27" s="14">
        <v>4169</v>
      </c>
      <c r="G27" s="12"/>
      <c r="H27" s="14">
        <v>3669</v>
      </c>
      <c r="I27" s="14"/>
      <c r="J27" s="14">
        <v>4123</v>
      </c>
    </row>
    <row r="28" spans="1:10">
      <c r="A28">
        <v>28</v>
      </c>
      <c r="B28" s="10" t="s">
        <v>22</v>
      </c>
      <c r="C28" s="11"/>
      <c r="D28" s="12">
        <v>12218</v>
      </c>
      <c r="E28" s="13"/>
      <c r="F28" s="14">
        <v>15831</v>
      </c>
      <c r="G28" s="12"/>
      <c r="H28" s="14">
        <v>15180</v>
      </c>
      <c r="I28" s="14"/>
      <c r="J28" s="14">
        <v>16782</v>
      </c>
    </row>
    <row r="29" spans="1:10">
      <c r="A29">
        <v>29</v>
      </c>
      <c r="B29" s="10" t="s">
        <v>809</v>
      </c>
      <c r="C29" s="11"/>
      <c r="D29" s="12">
        <v>81772</v>
      </c>
      <c r="E29" s="13"/>
      <c r="F29" s="14">
        <v>69002</v>
      </c>
      <c r="G29" s="12"/>
      <c r="H29" s="14">
        <v>43456</v>
      </c>
      <c r="I29" s="14"/>
      <c r="J29" s="32">
        <v>88256</v>
      </c>
    </row>
    <row r="30" spans="1:10">
      <c r="A30">
        <v>30</v>
      </c>
      <c r="B30" s="21" t="s">
        <v>24</v>
      </c>
      <c r="C30" s="11"/>
      <c r="D30" s="12"/>
      <c r="E30" s="13"/>
      <c r="F30" s="14"/>
      <c r="G30" s="12"/>
      <c r="H30" s="14"/>
      <c r="I30" s="12"/>
      <c r="J30" s="14"/>
    </row>
    <row r="31" spans="1:10">
      <c r="A31">
        <v>31</v>
      </c>
      <c r="B31" s="10" t="s">
        <v>912</v>
      </c>
      <c r="C31" s="11"/>
      <c r="D31" s="12">
        <v>565</v>
      </c>
      <c r="E31" s="13"/>
      <c r="F31" s="14">
        <v>2000</v>
      </c>
      <c r="G31" s="12"/>
      <c r="H31" s="14">
        <v>1200</v>
      </c>
      <c r="I31" s="14"/>
      <c r="J31" s="14">
        <v>15000</v>
      </c>
    </row>
    <row r="32" spans="1:10">
      <c r="A32">
        <v>32</v>
      </c>
      <c r="B32" s="10" t="s">
        <v>913</v>
      </c>
      <c r="C32" s="11"/>
      <c r="D32" s="12"/>
      <c r="E32" s="13"/>
      <c r="F32" s="14"/>
      <c r="G32" s="12"/>
      <c r="H32" s="14"/>
      <c r="I32" s="14"/>
      <c r="J32" s="14"/>
    </row>
    <row r="33" spans="1:10">
      <c r="A33">
        <v>33</v>
      </c>
      <c r="B33" s="10" t="s">
        <v>828</v>
      </c>
      <c r="C33" s="11"/>
      <c r="D33" s="12">
        <v>4590</v>
      </c>
      <c r="E33" s="13"/>
      <c r="F33" s="14">
        <v>4200</v>
      </c>
      <c r="G33" s="12"/>
      <c r="H33" s="14">
        <v>4700</v>
      </c>
      <c r="I33" s="14"/>
      <c r="J33" s="14">
        <v>4700</v>
      </c>
    </row>
    <row r="34" spans="1:10">
      <c r="A34">
        <v>34</v>
      </c>
      <c r="B34" s="10" t="s">
        <v>829</v>
      </c>
      <c r="C34" s="11"/>
      <c r="D34" s="12"/>
      <c r="E34" s="13"/>
      <c r="F34" s="14"/>
      <c r="G34" s="12"/>
      <c r="H34" s="14"/>
      <c r="I34" s="14"/>
      <c r="J34" s="14"/>
    </row>
    <row r="35" spans="1:10">
      <c r="A35">
        <v>35</v>
      </c>
      <c r="B35" s="10" t="s">
        <v>830</v>
      </c>
      <c r="C35" s="11"/>
      <c r="D35" s="12">
        <v>773</v>
      </c>
      <c r="E35" s="13"/>
      <c r="F35" s="14">
        <v>1000</v>
      </c>
      <c r="G35" s="12"/>
      <c r="H35" s="14">
        <v>0</v>
      </c>
      <c r="I35" s="12"/>
      <c r="J35" s="14">
        <v>1000</v>
      </c>
    </row>
    <row r="36" spans="1:10">
      <c r="A36">
        <v>36</v>
      </c>
      <c r="B36" s="10" t="s">
        <v>648</v>
      </c>
      <c r="C36" s="11"/>
      <c r="D36" s="12">
        <v>1273</v>
      </c>
      <c r="E36" s="13"/>
      <c r="F36" s="14">
        <v>2000</v>
      </c>
      <c r="G36" s="12"/>
      <c r="H36" s="14">
        <v>1800</v>
      </c>
      <c r="I36" s="12"/>
      <c r="J36" s="14">
        <v>3400</v>
      </c>
    </row>
    <row r="37" spans="1:10">
      <c r="A37">
        <v>37</v>
      </c>
      <c r="B37" s="10" t="s">
        <v>831</v>
      </c>
      <c r="C37" s="11"/>
      <c r="D37" s="12"/>
      <c r="E37" s="13"/>
      <c r="F37" s="14"/>
      <c r="G37" s="12"/>
      <c r="H37" s="14"/>
      <c r="I37" s="12"/>
      <c r="J37" s="14"/>
    </row>
    <row r="38" spans="1:10">
      <c r="A38">
        <v>38</v>
      </c>
      <c r="B38" s="10" t="s">
        <v>26</v>
      </c>
      <c r="C38" s="11"/>
      <c r="D38" s="12">
        <v>6684</v>
      </c>
      <c r="E38" s="13"/>
      <c r="F38" s="14">
        <v>7000</v>
      </c>
      <c r="G38" s="12"/>
      <c r="H38" s="14">
        <v>6568</v>
      </c>
      <c r="I38" s="12"/>
      <c r="J38" s="14">
        <v>7000</v>
      </c>
    </row>
    <row r="39" spans="1:10">
      <c r="A39">
        <v>39</v>
      </c>
      <c r="B39" s="10" t="s">
        <v>27</v>
      </c>
      <c r="C39" s="11"/>
      <c r="D39" s="12">
        <v>369</v>
      </c>
      <c r="E39" s="13"/>
      <c r="F39" s="14">
        <v>500</v>
      </c>
      <c r="G39" s="12"/>
      <c r="H39" s="14">
        <v>250</v>
      </c>
      <c r="I39" s="12"/>
      <c r="J39" s="14">
        <v>2000</v>
      </c>
    </row>
    <row r="40" spans="1:10">
      <c r="A40">
        <v>40</v>
      </c>
      <c r="B40" s="10" t="s">
        <v>832</v>
      </c>
      <c r="C40" s="11"/>
      <c r="D40" s="12"/>
      <c r="E40" s="13"/>
      <c r="F40" s="14"/>
      <c r="G40" s="12"/>
      <c r="H40" s="14"/>
      <c r="I40" s="12"/>
      <c r="J40" s="14"/>
    </row>
    <row r="41" spans="1:10">
      <c r="A41">
        <v>41</v>
      </c>
      <c r="B41" s="28" t="s">
        <v>923</v>
      </c>
      <c r="C41" s="11"/>
      <c r="D41" s="12">
        <v>24266</v>
      </c>
      <c r="E41" s="13"/>
      <c r="F41" s="14">
        <v>29483</v>
      </c>
      <c r="G41" s="12"/>
      <c r="H41" s="14">
        <v>26557</v>
      </c>
      <c r="I41" s="12"/>
      <c r="J41" s="32">
        <v>31868</v>
      </c>
    </row>
    <row r="42" spans="1:10">
      <c r="A42">
        <v>42</v>
      </c>
      <c r="B42" s="28" t="s">
        <v>924</v>
      </c>
      <c r="C42" s="11"/>
      <c r="D42" s="12">
        <v>0</v>
      </c>
      <c r="E42" s="13"/>
      <c r="F42" s="14">
        <v>0</v>
      </c>
      <c r="G42" s="12"/>
      <c r="H42" s="14">
        <v>0</v>
      </c>
      <c r="I42" s="12"/>
      <c r="J42" s="32">
        <v>8800</v>
      </c>
    </row>
    <row r="43" spans="1:10">
      <c r="A43">
        <v>43</v>
      </c>
      <c r="B43" s="10" t="s">
        <v>961</v>
      </c>
      <c r="C43" s="11"/>
      <c r="D43" s="12">
        <v>1640880</v>
      </c>
      <c r="E43" s="13"/>
      <c r="F43" s="14">
        <v>1649677</v>
      </c>
      <c r="G43" s="12"/>
      <c r="H43" s="14">
        <v>1696444</v>
      </c>
      <c r="I43" s="14"/>
      <c r="J43" s="14">
        <v>1696444</v>
      </c>
    </row>
    <row r="44" spans="1:10">
      <c r="A44">
        <v>44</v>
      </c>
      <c r="B44" s="10" t="s">
        <v>28</v>
      </c>
      <c r="C44" s="11"/>
      <c r="D44" s="12">
        <v>322</v>
      </c>
      <c r="E44" s="13"/>
      <c r="F44" s="14">
        <v>360</v>
      </c>
      <c r="G44" s="12"/>
      <c r="H44" s="14">
        <v>300</v>
      </c>
      <c r="I44" s="14"/>
      <c r="J44" s="14">
        <v>360</v>
      </c>
    </row>
    <row r="45" spans="1:10">
      <c r="A45">
        <v>45</v>
      </c>
      <c r="B45" s="10" t="s">
        <v>29</v>
      </c>
      <c r="C45" s="11"/>
      <c r="D45" s="12">
        <v>83</v>
      </c>
      <c r="E45" s="13"/>
      <c r="F45" s="14">
        <v>150</v>
      </c>
      <c r="G45" s="12"/>
      <c r="H45" s="14">
        <v>76</v>
      </c>
      <c r="I45" s="14"/>
      <c r="J45" s="14">
        <v>150</v>
      </c>
    </row>
    <row r="46" spans="1:10">
      <c r="A46">
        <v>46</v>
      </c>
      <c r="B46" s="10" t="s">
        <v>960</v>
      </c>
      <c r="C46" s="11"/>
      <c r="D46" s="12">
        <v>1045</v>
      </c>
      <c r="E46" s="13"/>
      <c r="F46" s="14">
        <v>1200</v>
      </c>
      <c r="G46" s="12"/>
      <c r="H46" s="14">
        <v>1200</v>
      </c>
      <c r="I46" s="14"/>
      <c r="J46" s="14">
        <v>1200</v>
      </c>
    </row>
    <row r="47" spans="1:10">
      <c r="A47">
        <v>47</v>
      </c>
      <c r="B47" s="10" t="s">
        <v>833</v>
      </c>
      <c r="C47" s="11"/>
      <c r="D47" s="12">
        <v>13542</v>
      </c>
      <c r="E47" s="13"/>
      <c r="F47" s="14">
        <v>40000</v>
      </c>
      <c r="G47" s="12"/>
      <c r="H47" s="14">
        <v>10333</v>
      </c>
      <c r="I47" s="12"/>
      <c r="J47" s="14">
        <v>40000</v>
      </c>
    </row>
    <row r="48" spans="1:10">
      <c r="A48">
        <v>48</v>
      </c>
      <c r="B48" s="10" t="s">
        <v>834</v>
      </c>
      <c r="C48" s="11"/>
      <c r="D48" s="12">
        <v>3294</v>
      </c>
      <c r="E48" s="13"/>
      <c r="F48" s="14">
        <v>10000</v>
      </c>
      <c r="G48" s="12"/>
      <c r="H48" s="14">
        <v>9000</v>
      </c>
      <c r="I48" s="12"/>
      <c r="J48" s="14">
        <v>10000</v>
      </c>
    </row>
    <row r="49" spans="1:10">
      <c r="A49">
        <v>49</v>
      </c>
      <c r="B49" s="133" t="s">
        <v>950</v>
      </c>
      <c r="C49" s="11"/>
      <c r="D49" s="12">
        <v>2702</v>
      </c>
      <c r="E49" s="13"/>
      <c r="F49" s="14">
        <v>5000</v>
      </c>
      <c r="G49" s="12"/>
      <c r="H49" s="14">
        <v>5000</v>
      </c>
      <c r="I49" s="12"/>
      <c r="J49" s="351">
        <v>6800</v>
      </c>
    </row>
    <row r="50" spans="1:10">
      <c r="A50">
        <v>50</v>
      </c>
      <c r="B50" s="10" t="s">
        <v>31</v>
      </c>
      <c r="C50" s="11"/>
      <c r="D50" s="12">
        <v>150629</v>
      </c>
      <c r="E50" s="13"/>
      <c r="F50" s="14">
        <v>161029</v>
      </c>
      <c r="G50" s="12"/>
      <c r="H50" s="14">
        <v>158894</v>
      </c>
      <c r="I50" s="12"/>
      <c r="J50" s="14">
        <v>158894</v>
      </c>
    </row>
    <row r="51" spans="1:10">
      <c r="A51">
        <v>51</v>
      </c>
      <c r="B51" s="10" t="s">
        <v>653</v>
      </c>
      <c r="C51" s="11"/>
      <c r="D51" s="12">
        <v>177</v>
      </c>
      <c r="E51" s="13"/>
      <c r="F51" s="14">
        <v>300</v>
      </c>
      <c r="G51" s="12"/>
      <c r="H51" s="14">
        <v>0</v>
      </c>
      <c r="I51" s="12"/>
      <c r="J51" s="14">
        <v>400</v>
      </c>
    </row>
    <row r="52" spans="1:10">
      <c r="A52">
        <v>52</v>
      </c>
      <c r="B52" s="10" t="s">
        <v>649</v>
      </c>
      <c r="C52" s="11"/>
      <c r="D52" s="12">
        <v>6198</v>
      </c>
      <c r="E52" s="13"/>
      <c r="F52" s="14">
        <v>7300</v>
      </c>
      <c r="G52" s="12"/>
      <c r="H52" s="14">
        <v>9000</v>
      </c>
      <c r="I52" s="12"/>
      <c r="J52" s="14">
        <v>8000</v>
      </c>
    </row>
    <row r="53" spans="1:10">
      <c r="A53">
        <v>53</v>
      </c>
      <c r="B53" s="10" t="s">
        <v>650</v>
      </c>
      <c r="C53" s="11"/>
      <c r="D53" s="12"/>
      <c r="E53" s="13"/>
      <c r="F53" s="14"/>
      <c r="G53" s="12"/>
      <c r="H53" s="14"/>
      <c r="I53" s="12"/>
      <c r="J53" s="14"/>
    </row>
    <row r="54" spans="1:10">
      <c r="A54">
        <v>54</v>
      </c>
      <c r="B54" s="10" t="s">
        <v>651</v>
      </c>
      <c r="C54" s="11"/>
      <c r="D54" s="12"/>
      <c r="E54" s="13"/>
      <c r="F54" s="14"/>
      <c r="G54" s="12"/>
      <c r="H54" s="14"/>
      <c r="I54" s="12"/>
      <c r="J54" s="14"/>
    </row>
    <row r="55" spans="1:10">
      <c r="A55">
        <v>55</v>
      </c>
      <c r="B55" s="10" t="s">
        <v>32</v>
      </c>
      <c r="C55" s="11"/>
      <c r="D55" s="12">
        <v>2426</v>
      </c>
      <c r="E55" s="13"/>
      <c r="F55" s="14">
        <v>3000</v>
      </c>
      <c r="G55" s="12"/>
      <c r="H55" s="14">
        <v>2500</v>
      </c>
      <c r="I55" s="12"/>
      <c r="J55" s="14">
        <v>3000</v>
      </c>
    </row>
    <row r="56" spans="1:10">
      <c r="A56">
        <v>56</v>
      </c>
      <c r="B56" s="10" t="s">
        <v>840</v>
      </c>
      <c r="C56" s="11"/>
      <c r="D56" s="12">
        <v>1991</v>
      </c>
      <c r="E56" s="13"/>
      <c r="F56" s="14">
        <v>2500</v>
      </c>
      <c r="G56" s="12"/>
      <c r="H56" s="14">
        <v>2350</v>
      </c>
      <c r="I56" s="12"/>
      <c r="J56" s="14">
        <v>2500</v>
      </c>
    </row>
    <row r="57" spans="1:10">
      <c r="A57">
        <v>57</v>
      </c>
      <c r="B57" s="10" t="s">
        <v>856</v>
      </c>
      <c r="C57" s="11"/>
      <c r="D57" s="12">
        <v>3593</v>
      </c>
      <c r="E57" s="13"/>
      <c r="F57" s="14">
        <v>7267</v>
      </c>
      <c r="G57" s="12"/>
      <c r="H57" s="14">
        <v>7267</v>
      </c>
      <c r="I57" s="12"/>
      <c r="J57" s="14">
        <v>6600</v>
      </c>
    </row>
    <row r="58" spans="1:10">
      <c r="A58">
        <v>58</v>
      </c>
      <c r="B58" s="10" t="s">
        <v>33</v>
      </c>
      <c r="C58" s="11"/>
      <c r="D58" s="12">
        <v>3400</v>
      </c>
      <c r="E58" s="13"/>
      <c r="F58" s="14">
        <v>2500</v>
      </c>
      <c r="G58" s="12"/>
      <c r="H58" s="14">
        <v>2250</v>
      </c>
      <c r="I58" s="12"/>
      <c r="J58" s="14">
        <v>2500</v>
      </c>
    </row>
    <row r="59" spans="1:10">
      <c r="A59">
        <v>59</v>
      </c>
      <c r="B59" s="10" t="s">
        <v>835</v>
      </c>
      <c r="C59" s="11"/>
      <c r="D59" s="12">
        <v>1223</v>
      </c>
      <c r="E59" s="13"/>
      <c r="F59" s="14">
        <v>5000</v>
      </c>
      <c r="G59" s="12"/>
      <c r="H59" s="14">
        <v>2000</v>
      </c>
      <c r="I59" s="12"/>
      <c r="J59" s="14">
        <v>5000</v>
      </c>
    </row>
    <row r="60" spans="1:10">
      <c r="A60">
        <v>60</v>
      </c>
      <c r="B60" s="133" t="s">
        <v>947</v>
      </c>
      <c r="C60" s="11"/>
      <c r="D60" s="12">
        <v>0</v>
      </c>
      <c r="E60" s="13"/>
      <c r="F60" s="14">
        <v>0</v>
      </c>
      <c r="G60" s="12"/>
      <c r="H60" s="14">
        <v>0</v>
      </c>
      <c r="I60" s="12"/>
      <c r="J60" s="351">
        <v>150000</v>
      </c>
    </row>
    <row r="61" spans="1:10">
      <c r="A61">
        <v>61</v>
      </c>
      <c r="B61" s="133" t="s">
        <v>948</v>
      </c>
      <c r="C61" s="11"/>
      <c r="D61" s="12"/>
      <c r="E61" s="13"/>
      <c r="F61" s="14"/>
      <c r="G61" s="12"/>
      <c r="H61" s="14"/>
      <c r="I61" s="12"/>
      <c r="J61" s="14"/>
    </row>
    <row r="62" spans="1:10">
      <c r="A62">
        <v>62</v>
      </c>
      <c r="B62" s="10" t="s">
        <v>652</v>
      </c>
      <c r="C62" s="11"/>
      <c r="D62" s="12">
        <v>451</v>
      </c>
      <c r="E62" s="13"/>
      <c r="F62" s="14">
        <v>0</v>
      </c>
      <c r="G62" s="12"/>
      <c r="H62" s="14">
        <v>9</v>
      </c>
      <c r="I62" s="12"/>
      <c r="J62" s="14">
        <v>9</v>
      </c>
    </row>
    <row r="63" spans="1:10">
      <c r="A63">
        <v>63</v>
      </c>
      <c r="B63" s="133" t="s">
        <v>949</v>
      </c>
      <c r="C63" s="11"/>
      <c r="D63" s="12"/>
      <c r="E63" s="13"/>
      <c r="F63" s="14"/>
      <c r="G63" s="12"/>
      <c r="H63" s="14"/>
      <c r="I63" s="12"/>
      <c r="J63" s="351">
        <v>4000</v>
      </c>
    </row>
    <row r="64" spans="1:10">
      <c r="A64">
        <v>64</v>
      </c>
      <c r="B64" s="21" t="s">
        <v>34</v>
      </c>
      <c r="C64" s="22"/>
      <c r="D64" s="12"/>
      <c r="E64" s="13"/>
      <c r="F64" s="14"/>
      <c r="G64" s="12"/>
      <c r="H64" s="14"/>
      <c r="I64" s="12"/>
      <c r="J64" s="14"/>
    </row>
    <row r="65" spans="1:10">
      <c r="A65">
        <v>65</v>
      </c>
      <c r="B65" s="133" t="s">
        <v>836</v>
      </c>
      <c r="C65" s="11"/>
      <c r="D65" s="12">
        <v>5688</v>
      </c>
      <c r="E65" s="13"/>
      <c r="F65" s="14">
        <v>35000</v>
      </c>
      <c r="G65" s="12"/>
      <c r="H65" s="14">
        <v>6000</v>
      </c>
      <c r="I65" s="12"/>
      <c r="J65" s="351">
        <v>100000</v>
      </c>
    </row>
    <row r="66" spans="1:10">
      <c r="A66">
        <v>66</v>
      </c>
      <c r="B66" s="133" t="s">
        <v>837</v>
      </c>
      <c r="C66" s="11"/>
      <c r="D66" s="12"/>
      <c r="E66" s="13"/>
      <c r="F66" s="14"/>
      <c r="G66" s="12"/>
      <c r="H66" s="14"/>
      <c r="I66" s="12"/>
      <c r="J66" s="14"/>
    </row>
    <row r="67" spans="1:10">
      <c r="A67">
        <v>67</v>
      </c>
      <c r="B67" s="29" t="s">
        <v>35</v>
      </c>
      <c r="C67" s="11"/>
      <c r="D67" s="12">
        <v>6000</v>
      </c>
      <c r="E67" s="13"/>
      <c r="F67" s="14">
        <v>6000</v>
      </c>
      <c r="G67" s="12"/>
      <c r="H67" s="14">
        <v>6000</v>
      </c>
      <c r="I67" s="12"/>
      <c r="J67" s="32">
        <v>6000</v>
      </c>
    </row>
    <row r="68" spans="1:10">
      <c r="A68">
        <v>68</v>
      </c>
      <c r="B68" s="30" t="s">
        <v>36</v>
      </c>
      <c r="C68" s="31"/>
      <c r="D68" s="12"/>
      <c r="E68" s="13"/>
      <c r="F68" s="12"/>
      <c r="G68" s="12"/>
      <c r="H68" s="12"/>
      <c r="I68" s="12"/>
      <c r="J68" s="12"/>
    </row>
    <row r="69" spans="1:10">
      <c r="A69">
        <v>69</v>
      </c>
      <c r="B69" s="29" t="s">
        <v>37</v>
      </c>
      <c r="C69" s="31"/>
      <c r="D69" s="12">
        <v>18710</v>
      </c>
      <c r="E69" s="13"/>
      <c r="F69" s="14">
        <v>19282</v>
      </c>
      <c r="G69" s="12"/>
      <c r="H69" s="14">
        <v>19282</v>
      </c>
      <c r="I69" s="14"/>
      <c r="J69" s="32">
        <v>21019</v>
      </c>
    </row>
    <row r="70" spans="1:10">
      <c r="A70">
        <v>70</v>
      </c>
      <c r="B70" s="29" t="s">
        <v>959</v>
      </c>
      <c r="C70" s="31"/>
      <c r="D70" s="12">
        <v>140000</v>
      </c>
      <c r="E70" s="13"/>
      <c r="F70" s="14">
        <v>178500</v>
      </c>
      <c r="G70" s="12"/>
      <c r="H70" s="14">
        <v>178500</v>
      </c>
      <c r="I70" s="12"/>
      <c r="J70" s="32">
        <v>178500</v>
      </c>
    </row>
    <row r="71" spans="1:10">
      <c r="A71">
        <v>71</v>
      </c>
      <c r="B71" s="33" t="s">
        <v>38</v>
      </c>
      <c r="C71" s="31"/>
      <c r="D71" s="12">
        <v>66800</v>
      </c>
      <c r="E71" s="13"/>
      <c r="F71" s="14">
        <v>66800</v>
      </c>
      <c r="G71" s="12"/>
      <c r="H71" s="14">
        <v>66800</v>
      </c>
      <c r="I71" s="12"/>
      <c r="J71" s="32">
        <v>66800</v>
      </c>
    </row>
    <row r="72" spans="1:10">
      <c r="A72">
        <v>72</v>
      </c>
      <c r="B72" s="21" t="s">
        <v>39</v>
      </c>
      <c r="C72" s="22"/>
      <c r="D72" s="34">
        <f>SUM(D23:D71)</f>
        <v>2464632</v>
      </c>
      <c r="E72" s="34"/>
      <c r="F72" s="35">
        <f>SUM(F23:F71)</f>
        <v>2641404</v>
      </c>
      <c r="G72" s="35"/>
      <c r="H72" s="35">
        <f>SUM(H23:H71)</f>
        <v>2555277</v>
      </c>
      <c r="I72" s="35"/>
      <c r="J72" s="35">
        <f>SUM(J23:J71)</f>
        <v>2953085</v>
      </c>
    </row>
    <row r="73" spans="1:10">
      <c r="A73">
        <v>73</v>
      </c>
      <c r="B73" s="15" t="s">
        <v>40</v>
      </c>
      <c r="C73" s="16"/>
      <c r="D73" s="13">
        <f>SUM(D20-D72)</f>
        <v>332046</v>
      </c>
      <c r="E73" s="13"/>
      <c r="F73" s="13">
        <f>SUM(F20-F72)</f>
        <v>163578</v>
      </c>
      <c r="G73" s="13"/>
      <c r="H73" s="13">
        <f>SUM(H20-H72)</f>
        <v>276521</v>
      </c>
      <c r="I73" s="13"/>
      <c r="J73" s="13">
        <f>SUM(J20-J72)</f>
        <v>840</v>
      </c>
    </row>
    <row r="74" spans="1:10">
      <c r="B74" s="36"/>
      <c r="C74" s="37"/>
      <c r="D74" s="37"/>
      <c r="E74" s="37"/>
      <c r="F74" s="37"/>
      <c r="G74" s="37"/>
      <c r="H74" s="37"/>
      <c r="I74" s="37"/>
      <c r="J74" s="37"/>
    </row>
    <row r="75" spans="1:10">
      <c r="A75" t="s">
        <v>41</v>
      </c>
      <c r="B75" s="38" t="s">
        <v>722</v>
      </c>
      <c r="C75" s="37"/>
      <c r="D75" s="37"/>
      <c r="E75" s="37"/>
      <c r="F75" s="37"/>
      <c r="G75" s="37"/>
      <c r="H75" s="37" t="s">
        <v>41</v>
      </c>
      <c r="I75" s="37"/>
      <c r="J75" s="37"/>
    </row>
    <row r="76" spans="1:10">
      <c r="B76" s="38" t="s">
        <v>723</v>
      </c>
      <c r="C76" s="37"/>
      <c r="D76" s="37"/>
      <c r="E76" s="37"/>
      <c r="F76" s="37"/>
      <c r="G76" s="37"/>
      <c r="H76" s="37"/>
      <c r="I76" s="37"/>
      <c r="J76" s="37"/>
    </row>
    <row r="77" spans="1:10">
      <c r="B77" s="38" t="s">
        <v>727</v>
      </c>
      <c r="C77" s="37"/>
      <c r="D77" s="37"/>
      <c r="E77" s="37"/>
      <c r="F77" s="350" t="s">
        <v>943</v>
      </c>
      <c r="G77" s="349"/>
      <c r="H77" s="349"/>
      <c r="I77" s="37"/>
      <c r="J77" s="37"/>
    </row>
    <row r="78" spans="1:10">
      <c r="B78" s="38" t="s">
        <v>728</v>
      </c>
      <c r="C78" s="37"/>
      <c r="D78" s="37"/>
      <c r="E78" s="37"/>
      <c r="F78" s="37"/>
      <c r="G78" s="37"/>
      <c r="H78" s="37"/>
      <c r="I78" s="37"/>
      <c r="J78" s="37"/>
    </row>
    <row r="79" spans="1:10">
      <c r="B79" s="38" t="s">
        <v>724</v>
      </c>
      <c r="C79" s="37"/>
      <c r="D79" s="37"/>
      <c r="E79" s="37"/>
      <c r="F79" s="37"/>
      <c r="G79" s="37"/>
      <c r="H79" s="37"/>
      <c r="I79" s="37"/>
      <c r="J79" s="37"/>
    </row>
    <row r="80" spans="1:10">
      <c r="B80" s="38" t="s">
        <v>725</v>
      </c>
      <c r="C80" s="37"/>
      <c r="D80" s="37"/>
      <c r="E80" s="37"/>
      <c r="F80" s="37"/>
      <c r="G80" s="37"/>
      <c r="H80" s="37"/>
      <c r="I80" s="37"/>
      <c r="J80" s="37"/>
    </row>
    <row r="81" spans="2:10">
      <c r="B81" s="38" t="s">
        <v>726</v>
      </c>
      <c r="C81" s="37"/>
      <c r="D81" s="37"/>
      <c r="E81" s="37"/>
      <c r="F81" s="37"/>
      <c r="G81" s="37"/>
      <c r="H81" s="37"/>
      <c r="I81" s="37"/>
      <c r="J81" s="37"/>
    </row>
    <row r="82" spans="2:10">
      <c r="B82" s="38"/>
      <c r="C82" s="37"/>
      <c r="D82" s="37"/>
      <c r="E82" s="37"/>
      <c r="F82" s="37"/>
      <c r="G82" s="37"/>
      <c r="H82" s="37"/>
      <c r="I82" s="37"/>
      <c r="J82" s="37"/>
    </row>
    <row r="83" spans="2:10">
      <c r="B83" s="37"/>
      <c r="C83" s="37"/>
      <c r="D83" s="37"/>
      <c r="E83" s="37"/>
      <c r="F83" s="37"/>
      <c r="G83" s="37"/>
      <c r="H83" s="37"/>
      <c r="I83" s="37"/>
      <c r="J83" s="37"/>
    </row>
    <row r="84" spans="2:10">
      <c r="B84" s="39" t="s">
        <v>42</v>
      </c>
      <c r="C84" s="40"/>
      <c r="D84" s="40"/>
      <c r="E84" s="40"/>
      <c r="F84" s="40"/>
      <c r="G84" s="40"/>
      <c r="H84" s="40"/>
      <c r="I84" s="37"/>
      <c r="J84" s="37"/>
    </row>
    <row r="85" spans="2:10">
      <c r="B85" s="41" t="s">
        <v>43</v>
      </c>
      <c r="C85" s="41"/>
      <c r="D85" s="41"/>
      <c r="E85" s="41"/>
      <c r="F85" s="41"/>
      <c r="G85" s="41"/>
      <c r="H85" s="41"/>
      <c r="I85" s="42"/>
      <c r="J85" s="42"/>
    </row>
    <row r="86" spans="2:10">
      <c r="B86" s="41" t="s">
        <v>44</v>
      </c>
      <c r="C86" s="41"/>
      <c r="D86" s="41"/>
      <c r="E86" s="42"/>
      <c r="F86" s="42"/>
      <c r="G86" s="42"/>
      <c r="H86" s="42"/>
      <c r="I86" s="42"/>
      <c r="J86" s="42"/>
    </row>
    <row r="87" spans="2:10">
      <c r="B87" s="41" t="s">
        <v>45</v>
      </c>
      <c r="C87" s="41"/>
      <c r="D87" s="41"/>
      <c r="E87" s="42"/>
      <c r="F87" s="42"/>
      <c r="G87" s="42"/>
      <c r="H87" s="42"/>
      <c r="I87" s="42"/>
      <c r="J87" s="42"/>
    </row>
    <row r="88" spans="2:10">
      <c r="B88" s="41" t="s">
        <v>46</v>
      </c>
      <c r="C88" s="41"/>
      <c r="D88" s="41"/>
      <c r="E88" s="42"/>
      <c r="F88" s="42"/>
      <c r="G88" s="42"/>
      <c r="H88" s="42"/>
      <c r="I88" s="42"/>
      <c r="J88" s="42"/>
    </row>
    <row r="89" spans="2:10">
      <c r="B89" s="39" t="s">
        <v>47</v>
      </c>
      <c r="C89" s="41"/>
      <c r="D89" s="41"/>
      <c r="E89" s="42"/>
      <c r="F89" s="42"/>
      <c r="G89" s="42"/>
      <c r="H89" s="42"/>
      <c r="I89" s="42"/>
      <c r="J89" s="42"/>
    </row>
    <row r="90" spans="2:10">
      <c r="B90" s="43" t="s">
        <v>838</v>
      </c>
      <c r="C90" s="41"/>
      <c r="D90" s="41"/>
      <c r="E90" s="42"/>
      <c r="F90" s="42"/>
      <c r="G90" s="42"/>
      <c r="H90" s="42"/>
      <c r="I90" s="42"/>
      <c r="J90" s="42"/>
    </row>
    <row r="91" spans="2:10">
      <c r="B91" s="43" t="s">
        <v>839</v>
      </c>
      <c r="C91" s="41"/>
      <c r="D91" s="41"/>
      <c r="E91" s="42"/>
      <c r="F91" s="42"/>
      <c r="G91" s="42"/>
      <c r="H91" s="42"/>
      <c r="I91" s="42"/>
      <c r="J91" s="42"/>
    </row>
    <row r="92" spans="2:10">
      <c r="B92" s="43"/>
      <c r="C92" s="41"/>
      <c r="D92" s="41"/>
      <c r="E92" s="42"/>
      <c r="F92" s="42"/>
      <c r="G92" s="42"/>
      <c r="H92" s="42"/>
      <c r="I92" s="42"/>
      <c r="J92" s="42"/>
    </row>
    <row r="93" spans="2:10">
      <c r="B93" s="43"/>
      <c r="C93" s="42"/>
      <c r="D93" s="42"/>
      <c r="E93" s="42"/>
      <c r="F93" s="42"/>
      <c r="G93" s="42"/>
      <c r="H93" s="42"/>
      <c r="I93" s="42"/>
      <c r="J93" s="42"/>
    </row>
    <row r="94" spans="2:10">
      <c r="B94" s="44" t="s">
        <v>48</v>
      </c>
      <c r="C94" s="42"/>
      <c r="D94" s="42"/>
      <c r="E94" s="42"/>
      <c r="F94" s="42"/>
      <c r="G94" s="42"/>
      <c r="H94" s="42"/>
      <c r="I94" s="42"/>
      <c r="J94" s="42"/>
    </row>
  </sheetData>
  <printOptions gridLines="1"/>
  <pageMargins left="0.5" right="0" top="0.25" bottom="0.2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13" sqref="H13"/>
    </sheetView>
  </sheetViews>
  <sheetFormatPr defaultRowHeight="15"/>
  <cols>
    <col min="1" max="1" width="3.7109375" customWidth="1"/>
    <col min="2" max="2" width="32.28515625" customWidth="1"/>
    <col min="3" max="3" width="1.28515625" customWidth="1"/>
    <col min="4" max="4" width="12.7109375" customWidth="1"/>
    <col min="5" max="5" width="1.42578125" customWidth="1"/>
    <col min="6" max="6" width="13.28515625" customWidth="1"/>
    <col min="7" max="7" width="1.42578125" customWidth="1"/>
    <col min="8" max="8" width="14.5703125" customWidth="1"/>
    <col min="9" max="9" width="1.140625" customWidth="1"/>
    <col min="10" max="10" width="15.28515625" customWidth="1"/>
  </cols>
  <sheetData>
    <row r="1" spans="1:10" ht="15.75" thickBot="1">
      <c r="A1" s="176">
        <v>1</v>
      </c>
      <c r="B1" s="100" t="s">
        <v>640</v>
      </c>
      <c r="C1" s="177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6">
        <v>2</v>
      </c>
      <c r="B2" s="328" t="s">
        <v>718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6">
        <v>3</v>
      </c>
      <c r="B3" s="104" t="s">
        <v>645</v>
      </c>
      <c r="C3" s="103"/>
      <c r="D3" s="109">
        <v>0</v>
      </c>
      <c r="E3" s="110"/>
      <c r="F3" s="161">
        <v>0</v>
      </c>
      <c r="G3" s="109"/>
      <c r="H3" s="111">
        <v>33421</v>
      </c>
      <c r="I3" s="111"/>
      <c r="J3" s="161">
        <v>0</v>
      </c>
    </row>
    <row r="4" spans="1:10">
      <c r="A4" s="176">
        <v>5</v>
      </c>
      <c r="B4" s="104" t="s">
        <v>719</v>
      </c>
      <c r="C4" s="103"/>
      <c r="D4" s="109">
        <v>0</v>
      </c>
      <c r="E4" s="110"/>
      <c r="F4" s="161">
        <v>0</v>
      </c>
      <c r="G4" s="109"/>
      <c r="H4" s="111">
        <v>2000000</v>
      </c>
      <c r="I4" s="111"/>
      <c r="J4" s="161">
        <v>0</v>
      </c>
    </row>
    <row r="5" spans="1:10">
      <c r="A5" s="176">
        <v>6</v>
      </c>
      <c r="B5" s="104" t="s">
        <v>720</v>
      </c>
      <c r="C5" s="103"/>
      <c r="D5" s="109">
        <v>0</v>
      </c>
      <c r="E5" s="110"/>
      <c r="F5" s="161">
        <v>0</v>
      </c>
      <c r="G5" s="109"/>
      <c r="H5" s="111">
        <v>6976</v>
      </c>
      <c r="I5" s="111"/>
      <c r="J5" s="161">
        <v>0</v>
      </c>
    </row>
    <row r="6" spans="1:10">
      <c r="A6" s="176">
        <v>7</v>
      </c>
      <c r="B6" s="105" t="s">
        <v>15</v>
      </c>
      <c r="C6" s="117"/>
      <c r="D6" s="118">
        <f xml:space="preserve"> SUM(D3:D5)</f>
        <v>0</v>
      </c>
      <c r="E6" s="119"/>
      <c r="F6" s="118">
        <f>SUM(F3:F5)</f>
        <v>0</v>
      </c>
      <c r="G6" s="118"/>
      <c r="H6" s="113">
        <f>SUM(H3:H5)</f>
        <v>2040397</v>
      </c>
      <c r="I6" s="113"/>
      <c r="J6" s="113">
        <f>SUM(J3:J5)</f>
        <v>0</v>
      </c>
    </row>
    <row r="7" spans="1:10">
      <c r="A7" s="176">
        <v>8</v>
      </c>
      <c r="B7" s="102" t="s">
        <v>24</v>
      </c>
      <c r="C7" s="103"/>
      <c r="D7" s="110"/>
      <c r="E7" s="110"/>
      <c r="F7" s="109"/>
      <c r="G7" s="109"/>
      <c r="H7" s="111"/>
      <c r="I7" s="111"/>
      <c r="J7" s="111"/>
    </row>
    <row r="8" spans="1:10">
      <c r="A8" s="176">
        <v>9</v>
      </c>
      <c r="B8" s="104" t="s">
        <v>629</v>
      </c>
      <c r="C8" s="103"/>
      <c r="D8" s="110">
        <v>0</v>
      </c>
      <c r="E8" s="110"/>
      <c r="F8" s="109">
        <v>0</v>
      </c>
      <c r="G8" s="109"/>
      <c r="H8" s="111">
        <v>0</v>
      </c>
      <c r="I8" s="111"/>
      <c r="J8" s="156"/>
    </row>
    <row r="9" spans="1:10">
      <c r="A9" s="176">
        <v>10</v>
      </c>
      <c r="B9" s="104" t="s">
        <v>643</v>
      </c>
      <c r="C9" s="103"/>
      <c r="D9" s="110">
        <v>0</v>
      </c>
      <c r="E9" s="110"/>
      <c r="F9" s="109">
        <v>0</v>
      </c>
      <c r="G9" s="109"/>
      <c r="H9" s="111">
        <v>0</v>
      </c>
      <c r="I9" s="111"/>
      <c r="J9" s="156"/>
    </row>
    <row r="10" spans="1:10">
      <c r="A10" s="176">
        <v>11</v>
      </c>
      <c r="B10" s="102" t="s">
        <v>34</v>
      </c>
      <c r="C10" s="103"/>
      <c r="D10" s="109"/>
      <c r="E10" s="110"/>
      <c r="F10" s="111"/>
      <c r="G10" s="109"/>
      <c r="H10" s="111"/>
      <c r="I10" s="111"/>
      <c r="J10" s="111"/>
    </row>
    <row r="11" spans="1:10">
      <c r="A11" s="176">
        <v>12</v>
      </c>
      <c r="B11" s="104" t="s">
        <v>644</v>
      </c>
      <c r="C11" s="103"/>
      <c r="D11" s="109">
        <v>0</v>
      </c>
      <c r="E11" s="110"/>
      <c r="F11" s="111">
        <v>0</v>
      </c>
      <c r="G11" s="109"/>
      <c r="H11" s="111">
        <v>0</v>
      </c>
      <c r="I11" s="111"/>
      <c r="J11" s="156">
        <v>2000000</v>
      </c>
    </row>
    <row r="12" spans="1:10">
      <c r="A12" s="176">
        <v>13</v>
      </c>
      <c r="B12" s="102" t="s">
        <v>36</v>
      </c>
      <c r="C12" s="103"/>
      <c r="D12" s="109"/>
      <c r="E12" s="110"/>
      <c r="F12" s="111"/>
      <c r="G12" s="109"/>
      <c r="H12" s="111"/>
      <c r="I12" s="111"/>
      <c r="J12" s="111"/>
    </row>
    <row r="13" spans="1:10">
      <c r="A13" s="176">
        <v>16</v>
      </c>
      <c r="B13" s="104" t="s">
        <v>721</v>
      </c>
      <c r="C13" s="103"/>
      <c r="D13" s="109">
        <v>0</v>
      </c>
      <c r="E13" s="110"/>
      <c r="F13" s="111">
        <v>0</v>
      </c>
      <c r="G13" s="109"/>
      <c r="H13" s="111"/>
      <c r="I13" s="111"/>
      <c r="J13" s="111">
        <v>0</v>
      </c>
    </row>
    <row r="14" spans="1:10">
      <c r="A14" s="176">
        <v>17</v>
      </c>
      <c r="B14" s="105" t="s">
        <v>39</v>
      </c>
      <c r="C14" s="117"/>
      <c r="D14" s="122">
        <f>SUM(D8:D13)</f>
        <v>0</v>
      </c>
      <c r="E14" s="178"/>
      <c r="F14" s="122">
        <f>SUM(F8:F13)</f>
        <v>0</v>
      </c>
      <c r="G14" s="122"/>
      <c r="H14" s="123">
        <f>SUM(H8:H13)</f>
        <v>0</v>
      </c>
      <c r="I14" s="123"/>
      <c r="J14" s="123">
        <f>SUM(J8:J13)</f>
        <v>2000000</v>
      </c>
    </row>
    <row r="15" spans="1:10" ht="15.75" thickBot="1">
      <c r="A15" s="176">
        <v>18</v>
      </c>
      <c r="B15" s="105" t="s">
        <v>40</v>
      </c>
      <c r="C15" s="117"/>
      <c r="D15" s="120">
        <f>D6-D14</f>
        <v>0</v>
      </c>
      <c r="E15" s="119"/>
      <c r="F15" s="120">
        <f>F6-F14</f>
        <v>0</v>
      </c>
      <c r="G15" s="118"/>
      <c r="H15" s="120">
        <f>H6-H14</f>
        <v>2040397</v>
      </c>
      <c r="I15" s="118"/>
      <c r="J15" s="120">
        <f>J6-J14</f>
        <v>-2000000</v>
      </c>
    </row>
    <row r="16" spans="1:10" ht="15.75" thickTop="1">
      <c r="A16" s="176"/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4">
      <c r="A17" s="176"/>
      <c r="B17" s="71"/>
      <c r="D17" s="84"/>
    </row>
    <row r="18" spans="1:4">
      <c r="A18" s="176"/>
      <c r="B18" s="71" t="s">
        <v>752</v>
      </c>
      <c r="D18" s="84"/>
    </row>
    <row r="19" spans="1:4">
      <c r="B19" s="173"/>
      <c r="D19" s="84"/>
    </row>
    <row r="20" spans="1:4">
      <c r="B20" s="173"/>
      <c r="D20" s="84"/>
    </row>
    <row r="21" spans="1:4">
      <c r="B21" s="173"/>
      <c r="D21" s="84"/>
    </row>
    <row r="24" spans="1:4">
      <c r="B24" s="314" t="s">
        <v>647</v>
      </c>
      <c r="C24" s="310"/>
      <c r="D24" s="310"/>
    </row>
  </sheetData>
  <printOptions gridLines="1"/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28" workbookViewId="0">
      <selection activeCell="B37" sqref="B37"/>
    </sheetView>
  </sheetViews>
  <sheetFormatPr defaultRowHeight="15"/>
  <cols>
    <col min="1" max="1" width="4" customWidth="1"/>
    <col min="2" max="2" width="32.85546875" customWidth="1"/>
    <col min="3" max="3" width="1.85546875" customWidth="1"/>
    <col min="4" max="4" width="12.7109375" customWidth="1"/>
    <col min="5" max="5" width="1.5703125" customWidth="1"/>
    <col min="6" max="6" width="12.28515625" customWidth="1"/>
    <col min="7" max="7" width="1.5703125" customWidth="1"/>
    <col min="8" max="8" width="14.28515625" customWidth="1"/>
    <col min="9" max="9" width="2" customWidth="1"/>
    <col min="10" max="10" width="14.140625" customWidth="1"/>
  </cols>
  <sheetData>
    <row r="1" spans="1:10" ht="15.75" thickBot="1">
      <c r="A1" s="179">
        <v>1</v>
      </c>
      <c r="B1" s="100" t="s">
        <v>613</v>
      </c>
      <c r="C1" s="101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9">
        <v>2</v>
      </c>
      <c r="B2" s="102" t="s">
        <v>1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9">
        <v>3</v>
      </c>
      <c r="B3" s="104" t="s">
        <v>153</v>
      </c>
      <c r="C3" s="103"/>
      <c r="D3" s="109">
        <v>26512</v>
      </c>
      <c r="E3" s="110"/>
      <c r="F3" s="111">
        <v>26000</v>
      </c>
      <c r="G3" s="111"/>
      <c r="H3" s="111">
        <v>26000</v>
      </c>
      <c r="I3" s="111"/>
      <c r="J3" s="113">
        <v>26000</v>
      </c>
    </row>
    <row r="4" spans="1:10">
      <c r="A4" s="179">
        <v>4</v>
      </c>
      <c r="B4" s="104" t="s">
        <v>281</v>
      </c>
      <c r="C4" s="103"/>
      <c r="D4" s="109">
        <v>180</v>
      </c>
      <c r="E4" s="110"/>
      <c r="F4" s="111">
        <v>100</v>
      </c>
      <c r="G4" s="111"/>
      <c r="H4" s="111">
        <v>100</v>
      </c>
      <c r="I4" s="111"/>
      <c r="J4" s="111">
        <v>100</v>
      </c>
    </row>
    <row r="5" spans="1:10">
      <c r="A5" s="179">
        <v>5</v>
      </c>
      <c r="B5" s="104" t="s">
        <v>920</v>
      </c>
      <c r="C5" s="103"/>
      <c r="D5" s="109">
        <v>285</v>
      </c>
      <c r="E5" s="110"/>
      <c r="F5" s="111">
        <v>250</v>
      </c>
      <c r="G5" s="109"/>
      <c r="H5" s="111">
        <v>1025</v>
      </c>
      <c r="I5" s="111"/>
      <c r="J5" s="111">
        <v>250</v>
      </c>
    </row>
    <row r="6" spans="1:10">
      <c r="A6" s="179">
        <v>6</v>
      </c>
      <c r="B6" s="112" t="s">
        <v>282</v>
      </c>
      <c r="C6" s="103"/>
      <c r="D6" s="109">
        <v>6600</v>
      </c>
      <c r="E6" s="110"/>
      <c r="F6" s="111">
        <v>0</v>
      </c>
      <c r="G6" s="109"/>
      <c r="H6" s="111">
        <v>0</v>
      </c>
      <c r="I6" s="111"/>
      <c r="J6" s="111">
        <v>0</v>
      </c>
    </row>
    <row r="7" spans="1:10">
      <c r="A7" s="179">
        <v>7</v>
      </c>
      <c r="B7" s="104" t="s">
        <v>283</v>
      </c>
      <c r="C7" s="103"/>
      <c r="D7" s="109"/>
      <c r="E7" s="110"/>
      <c r="F7" s="111"/>
      <c r="G7" s="109"/>
      <c r="H7" s="111"/>
      <c r="I7" s="111"/>
      <c r="J7" s="111"/>
    </row>
    <row r="8" spans="1:10">
      <c r="A8" s="179">
        <v>8</v>
      </c>
      <c r="B8" s="104" t="s">
        <v>284</v>
      </c>
      <c r="C8" s="103"/>
      <c r="D8" s="109">
        <v>14203</v>
      </c>
      <c r="E8" s="110"/>
      <c r="F8" s="111">
        <v>9000</v>
      </c>
      <c r="G8" s="109"/>
      <c r="H8" s="111">
        <v>11725</v>
      </c>
      <c r="I8" s="111"/>
      <c r="J8" s="111">
        <v>9500</v>
      </c>
    </row>
    <row r="9" spans="1:10">
      <c r="A9" s="179">
        <v>9</v>
      </c>
      <c r="B9" s="104" t="s">
        <v>800</v>
      </c>
      <c r="C9" s="103"/>
      <c r="D9" s="109">
        <v>750</v>
      </c>
      <c r="E9" s="110"/>
      <c r="F9" s="111">
        <v>200</v>
      </c>
      <c r="G9" s="109"/>
      <c r="H9" s="156">
        <v>0</v>
      </c>
      <c r="I9" s="111"/>
      <c r="J9" s="111">
        <v>200</v>
      </c>
    </row>
    <row r="10" spans="1:10">
      <c r="A10" s="179">
        <v>10</v>
      </c>
      <c r="B10" s="104" t="s">
        <v>805</v>
      </c>
      <c r="C10" s="103"/>
      <c r="D10" s="109">
        <v>225</v>
      </c>
      <c r="E10" s="110"/>
      <c r="F10" s="111">
        <v>225</v>
      </c>
      <c r="G10" s="109"/>
      <c r="H10" s="111">
        <v>150</v>
      </c>
      <c r="I10" s="111"/>
      <c r="J10" s="111">
        <v>300</v>
      </c>
    </row>
    <row r="11" spans="1:10">
      <c r="A11" s="179">
        <v>11</v>
      </c>
      <c r="B11" s="104" t="s">
        <v>285</v>
      </c>
      <c r="C11" s="103"/>
      <c r="D11" s="109">
        <v>181</v>
      </c>
      <c r="E11" s="110"/>
      <c r="F11" s="111">
        <v>125</v>
      </c>
      <c r="G11" s="109"/>
      <c r="H11" s="111">
        <v>1065</v>
      </c>
      <c r="I11" s="111"/>
      <c r="J11" s="111">
        <v>200</v>
      </c>
    </row>
    <row r="12" spans="1:10">
      <c r="A12" s="179">
        <v>12</v>
      </c>
      <c r="B12" s="104" t="s">
        <v>625</v>
      </c>
      <c r="C12" s="103"/>
      <c r="D12" s="109">
        <v>18</v>
      </c>
      <c r="E12" s="110"/>
      <c r="F12" s="111">
        <v>0</v>
      </c>
      <c r="G12" s="109"/>
      <c r="H12" s="111">
        <v>0</v>
      </c>
      <c r="I12" s="111"/>
      <c r="J12" s="111">
        <v>0</v>
      </c>
    </row>
    <row r="13" spans="1:10">
      <c r="A13" s="179">
        <v>13</v>
      </c>
      <c r="B13" s="104" t="s">
        <v>286</v>
      </c>
      <c r="C13" s="103"/>
      <c r="D13" s="109">
        <v>0</v>
      </c>
      <c r="E13" s="110"/>
      <c r="F13" s="111">
        <v>200</v>
      </c>
      <c r="G13" s="109"/>
      <c r="H13" s="111">
        <v>0</v>
      </c>
      <c r="I13" s="111"/>
      <c r="J13" s="111">
        <v>200</v>
      </c>
    </row>
    <row r="14" spans="1:10">
      <c r="A14" s="179">
        <v>14</v>
      </c>
      <c r="B14" s="104" t="s">
        <v>287</v>
      </c>
      <c r="C14" s="103"/>
      <c r="D14" s="109">
        <v>3900</v>
      </c>
      <c r="E14" s="110"/>
      <c r="F14" s="111">
        <v>3000</v>
      </c>
      <c r="G14" s="109"/>
      <c r="H14" s="111">
        <v>3100</v>
      </c>
      <c r="I14" s="111"/>
      <c r="J14" s="111">
        <v>3000</v>
      </c>
    </row>
    <row r="15" spans="1:10">
      <c r="A15" s="179">
        <v>15</v>
      </c>
      <c r="B15" s="104" t="s">
        <v>288</v>
      </c>
      <c r="C15" s="103"/>
      <c r="D15" s="159">
        <v>10550</v>
      </c>
      <c r="E15" s="110"/>
      <c r="F15" s="161">
        <v>7500</v>
      </c>
      <c r="G15" s="109"/>
      <c r="H15" s="161">
        <v>10760</v>
      </c>
      <c r="I15" s="111"/>
      <c r="J15" s="161">
        <v>7500</v>
      </c>
    </row>
    <row r="16" spans="1:10">
      <c r="A16" s="179">
        <v>16</v>
      </c>
      <c r="B16" s="104" t="s">
        <v>801</v>
      </c>
      <c r="C16" s="103"/>
      <c r="D16" s="159">
        <v>2800</v>
      </c>
      <c r="E16" s="160"/>
      <c r="F16" s="161">
        <v>800</v>
      </c>
      <c r="G16" s="159"/>
      <c r="H16" s="161">
        <v>0</v>
      </c>
      <c r="I16" s="161"/>
      <c r="J16" s="161">
        <v>800</v>
      </c>
    </row>
    <row r="17" spans="1:10">
      <c r="A17" s="179">
        <v>17</v>
      </c>
      <c r="B17" s="152" t="s">
        <v>289</v>
      </c>
      <c r="C17" s="103"/>
      <c r="D17" s="159">
        <v>0</v>
      </c>
      <c r="E17" s="160"/>
      <c r="F17" s="161">
        <v>0</v>
      </c>
      <c r="G17" s="159"/>
      <c r="H17" s="161">
        <v>0</v>
      </c>
      <c r="I17" s="161"/>
      <c r="J17" s="123">
        <v>0</v>
      </c>
    </row>
    <row r="18" spans="1:10">
      <c r="A18" s="179">
        <v>18</v>
      </c>
      <c r="B18" s="104" t="s">
        <v>290</v>
      </c>
      <c r="C18" s="103"/>
      <c r="D18" s="159">
        <v>540</v>
      </c>
      <c r="E18" s="160"/>
      <c r="F18" s="161">
        <v>0</v>
      </c>
      <c r="G18" s="159"/>
      <c r="H18" s="161">
        <v>0</v>
      </c>
      <c r="I18" s="161"/>
      <c r="J18" s="161">
        <v>0</v>
      </c>
    </row>
    <row r="19" spans="1:10">
      <c r="A19" s="179">
        <v>19</v>
      </c>
      <c r="B19" s="104" t="s">
        <v>291</v>
      </c>
      <c r="C19" s="103"/>
      <c r="D19" s="159"/>
      <c r="E19" s="160"/>
      <c r="F19" s="161"/>
      <c r="G19" s="159"/>
      <c r="H19" s="161"/>
      <c r="I19" s="161"/>
      <c r="J19" s="161"/>
    </row>
    <row r="20" spans="1:10">
      <c r="A20" s="179">
        <v>20</v>
      </c>
      <c r="B20" s="104" t="s">
        <v>292</v>
      </c>
      <c r="C20" s="103"/>
      <c r="D20" s="159">
        <v>14908</v>
      </c>
      <c r="E20" s="160"/>
      <c r="F20" s="161">
        <v>0</v>
      </c>
      <c r="G20" s="159"/>
      <c r="H20" s="161">
        <v>0</v>
      </c>
      <c r="I20" s="161"/>
      <c r="J20" s="161">
        <v>0</v>
      </c>
    </row>
    <row r="21" spans="1:10">
      <c r="A21" s="179">
        <v>21</v>
      </c>
      <c r="B21" s="115" t="s">
        <v>970</v>
      </c>
      <c r="C21" s="117"/>
      <c r="D21" s="122">
        <v>0</v>
      </c>
      <c r="E21" s="178"/>
      <c r="F21" s="123">
        <v>0</v>
      </c>
      <c r="G21" s="122"/>
      <c r="H21" s="123">
        <v>0</v>
      </c>
      <c r="I21" s="123"/>
      <c r="J21" s="195">
        <v>10000</v>
      </c>
    </row>
    <row r="22" spans="1:10">
      <c r="A22" s="179">
        <v>22</v>
      </c>
      <c r="B22" s="105" t="s">
        <v>15</v>
      </c>
      <c r="C22" s="117"/>
      <c r="D22" s="118">
        <f>SUM(D3:D21)</f>
        <v>81652</v>
      </c>
      <c r="E22" s="119"/>
      <c r="F22" s="113">
        <f>SUM(F3:F21)</f>
        <v>47400</v>
      </c>
      <c r="G22" s="118"/>
      <c r="H22" s="113">
        <f>SUM(H3:H21)</f>
        <v>53925</v>
      </c>
      <c r="I22" s="113"/>
      <c r="J22" s="113">
        <f>SUM(J3:J21)</f>
        <v>58050</v>
      </c>
    </row>
    <row r="23" spans="1:10">
      <c r="A23" s="179">
        <v>23</v>
      </c>
      <c r="B23" s="102" t="s">
        <v>16</v>
      </c>
      <c r="C23" s="103"/>
      <c r="D23" s="110"/>
      <c r="E23" s="110"/>
      <c r="F23" s="109"/>
      <c r="G23" s="109"/>
      <c r="H23" s="111"/>
      <c r="I23" s="111"/>
      <c r="J23" s="111"/>
    </row>
    <row r="24" spans="1:10">
      <c r="A24" s="179">
        <v>24</v>
      </c>
      <c r="B24" s="102" t="s">
        <v>17</v>
      </c>
      <c r="C24" s="103"/>
      <c r="D24" s="109"/>
      <c r="E24" s="110"/>
      <c r="F24" s="109"/>
      <c r="G24" s="109"/>
      <c r="H24" s="111"/>
      <c r="I24" s="111"/>
      <c r="J24" s="111"/>
    </row>
    <row r="25" spans="1:10">
      <c r="A25" s="179">
        <v>25</v>
      </c>
      <c r="B25" s="104" t="s">
        <v>293</v>
      </c>
      <c r="C25" s="103"/>
      <c r="D25" s="109">
        <v>17813</v>
      </c>
      <c r="E25" s="110"/>
      <c r="F25" s="111">
        <v>28014</v>
      </c>
      <c r="G25" s="109"/>
      <c r="H25" s="111">
        <v>26109</v>
      </c>
      <c r="I25" s="111"/>
      <c r="J25" s="111">
        <v>37520</v>
      </c>
    </row>
    <row r="26" spans="1:10">
      <c r="A26" s="179">
        <v>26</v>
      </c>
      <c r="B26" s="104" t="s">
        <v>19</v>
      </c>
      <c r="C26" s="103"/>
      <c r="D26" s="109">
        <v>1323</v>
      </c>
      <c r="E26" s="110"/>
      <c r="F26" s="111">
        <v>1100</v>
      </c>
      <c r="G26" s="109"/>
      <c r="H26" s="111">
        <v>1331</v>
      </c>
      <c r="I26" s="111"/>
      <c r="J26" s="111">
        <v>1750</v>
      </c>
    </row>
    <row r="27" spans="1:10">
      <c r="A27" s="179">
        <v>27</v>
      </c>
      <c r="B27" s="104" t="s">
        <v>294</v>
      </c>
      <c r="C27" s="103"/>
      <c r="D27" s="109">
        <v>1165</v>
      </c>
      <c r="E27" s="110"/>
      <c r="F27" s="111">
        <v>1805</v>
      </c>
      <c r="G27" s="109"/>
      <c r="H27" s="111">
        <v>1701</v>
      </c>
      <c r="I27" s="111"/>
      <c r="J27" s="111">
        <v>2435</v>
      </c>
    </row>
    <row r="28" spans="1:10">
      <c r="A28" s="179">
        <v>28</v>
      </c>
      <c r="B28" s="104" t="s">
        <v>295</v>
      </c>
      <c r="C28" s="103"/>
      <c r="D28" s="109">
        <v>272</v>
      </c>
      <c r="E28" s="110"/>
      <c r="F28" s="111">
        <v>422</v>
      </c>
      <c r="G28" s="109"/>
      <c r="H28" s="111">
        <v>398</v>
      </c>
      <c r="I28" s="111"/>
      <c r="J28" s="111">
        <v>569</v>
      </c>
    </row>
    <row r="29" spans="1:10">
      <c r="A29" s="179">
        <v>29</v>
      </c>
      <c r="B29" s="104" t="s">
        <v>296</v>
      </c>
      <c r="C29" s="103"/>
      <c r="D29" s="109">
        <v>292</v>
      </c>
      <c r="E29" s="110"/>
      <c r="F29" s="111">
        <v>282</v>
      </c>
      <c r="G29" s="109"/>
      <c r="H29" s="111">
        <v>140</v>
      </c>
      <c r="I29" s="111"/>
      <c r="J29" s="111">
        <v>0</v>
      </c>
    </row>
    <row r="30" spans="1:10">
      <c r="A30" s="179">
        <v>30</v>
      </c>
      <c r="B30" s="104" t="s">
        <v>802</v>
      </c>
      <c r="C30" s="103"/>
      <c r="D30" s="109">
        <v>0</v>
      </c>
      <c r="E30" s="110"/>
      <c r="F30" s="111">
        <v>80</v>
      </c>
      <c r="G30" s="109"/>
      <c r="H30" s="111">
        <v>30</v>
      </c>
      <c r="I30" s="111"/>
      <c r="J30" s="111">
        <v>80</v>
      </c>
    </row>
    <row r="31" spans="1:10">
      <c r="A31" s="179">
        <v>31</v>
      </c>
      <c r="B31" s="114" t="s">
        <v>297</v>
      </c>
      <c r="C31" s="103"/>
      <c r="D31" s="109">
        <v>0</v>
      </c>
      <c r="E31" s="110"/>
      <c r="F31" s="161">
        <v>150</v>
      </c>
      <c r="G31" s="159"/>
      <c r="H31" s="161">
        <v>0</v>
      </c>
      <c r="I31" s="161"/>
      <c r="J31" s="161">
        <v>150</v>
      </c>
    </row>
    <row r="32" spans="1:10">
      <c r="A32" s="179">
        <v>32</v>
      </c>
      <c r="B32" s="114" t="s">
        <v>298</v>
      </c>
      <c r="C32" s="103"/>
      <c r="D32" s="109">
        <v>200</v>
      </c>
      <c r="E32" s="110"/>
      <c r="F32" s="161">
        <v>300</v>
      </c>
      <c r="G32" s="159"/>
      <c r="H32" s="161">
        <v>110</v>
      </c>
      <c r="I32" s="161"/>
      <c r="J32" s="161">
        <v>300</v>
      </c>
    </row>
    <row r="33" spans="1:10">
      <c r="A33" s="179">
        <v>33</v>
      </c>
      <c r="B33" s="114" t="s">
        <v>803</v>
      </c>
      <c r="C33" s="103"/>
      <c r="D33" s="109">
        <v>960</v>
      </c>
      <c r="E33" s="110"/>
      <c r="F33" s="161">
        <v>1500</v>
      </c>
      <c r="G33" s="159"/>
      <c r="H33" s="161">
        <v>1600</v>
      </c>
      <c r="I33" s="161"/>
      <c r="J33" s="161">
        <v>1700</v>
      </c>
    </row>
    <row r="34" spans="1:10">
      <c r="A34" s="179">
        <v>34</v>
      </c>
      <c r="B34" s="114" t="s">
        <v>299</v>
      </c>
      <c r="C34" s="103"/>
      <c r="D34" s="109">
        <v>0</v>
      </c>
      <c r="E34" s="110"/>
      <c r="F34" s="161">
        <v>300</v>
      </c>
      <c r="G34" s="159"/>
      <c r="H34" s="161">
        <v>0</v>
      </c>
      <c r="I34" s="161"/>
      <c r="J34" s="161">
        <v>300</v>
      </c>
    </row>
    <row r="35" spans="1:10">
      <c r="A35" s="179">
        <v>35</v>
      </c>
      <c r="B35" s="28" t="s">
        <v>923</v>
      </c>
      <c r="C35" s="103"/>
      <c r="D35" s="109">
        <v>580</v>
      </c>
      <c r="E35" s="110"/>
      <c r="F35" s="111">
        <v>705</v>
      </c>
      <c r="G35" s="109"/>
      <c r="H35" s="111">
        <v>842</v>
      </c>
      <c r="I35" s="111"/>
      <c r="J35" s="111">
        <v>900</v>
      </c>
    </row>
    <row r="36" spans="1:10">
      <c r="A36" s="179">
        <v>36</v>
      </c>
      <c r="B36" s="104" t="s">
        <v>300</v>
      </c>
      <c r="C36" s="103"/>
      <c r="D36" s="109">
        <v>488</v>
      </c>
      <c r="E36" s="110"/>
      <c r="F36" s="111">
        <v>500</v>
      </c>
      <c r="G36" s="109"/>
      <c r="H36" s="111">
        <v>522</v>
      </c>
      <c r="I36" s="111"/>
      <c r="J36" s="111">
        <v>600</v>
      </c>
    </row>
    <row r="37" spans="1:10">
      <c r="A37" s="179">
        <v>37</v>
      </c>
      <c r="B37" s="114" t="s">
        <v>921</v>
      </c>
      <c r="C37" s="103"/>
      <c r="D37" s="109">
        <v>875</v>
      </c>
      <c r="E37" s="110"/>
      <c r="F37" s="111">
        <v>1200</v>
      </c>
      <c r="G37" s="109"/>
      <c r="H37" s="111">
        <v>890</v>
      </c>
      <c r="I37" s="111"/>
      <c r="J37" s="111">
        <v>1200</v>
      </c>
    </row>
    <row r="38" spans="1:10">
      <c r="A38" s="179">
        <v>38</v>
      </c>
      <c r="B38" s="104" t="s">
        <v>807</v>
      </c>
      <c r="C38" s="103"/>
      <c r="D38" s="109">
        <v>641</v>
      </c>
      <c r="E38" s="110"/>
      <c r="F38" s="111">
        <v>500</v>
      </c>
      <c r="G38" s="109"/>
      <c r="H38" s="111">
        <v>934</v>
      </c>
      <c r="I38" s="111"/>
      <c r="J38" s="111">
        <v>900</v>
      </c>
    </row>
    <row r="39" spans="1:10">
      <c r="A39" s="179">
        <v>39</v>
      </c>
      <c r="B39" s="104" t="s">
        <v>806</v>
      </c>
      <c r="C39" s="103"/>
      <c r="D39" s="109"/>
      <c r="E39" s="110"/>
      <c r="F39" s="111"/>
      <c r="G39" s="109"/>
      <c r="H39" s="111"/>
      <c r="I39" s="111"/>
      <c r="J39" s="111"/>
    </row>
    <row r="40" spans="1:10">
      <c r="A40" s="179">
        <v>40</v>
      </c>
      <c r="B40" s="104" t="s">
        <v>301</v>
      </c>
      <c r="C40" s="103"/>
      <c r="D40" s="109">
        <v>295</v>
      </c>
      <c r="E40" s="110"/>
      <c r="F40" s="111">
        <v>195</v>
      </c>
      <c r="G40" s="109"/>
      <c r="H40" s="111">
        <v>295</v>
      </c>
      <c r="I40" s="111"/>
      <c r="J40" s="111">
        <v>350</v>
      </c>
    </row>
    <row r="41" spans="1:10">
      <c r="A41" s="179">
        <v>41</v>
      </c>
      <c r="B41" s="104" t="s">
        <v>287</v>
      </c>
      <c r="C41" s="103"/>
      <c r="D41" s="109">
        <v>3900</v>
      </c>
      <c r="E41" s="110"/>
      <c r="F41" s="111">
        <v>3000</v>
      </c>
      <c r="G41" s="109"/>
      <c r="H41" s="111">
        <v>3100</v>
      </c>
      <c r="I41" s="111"/>
      <c r="J41" s="111">
        <v>3000</v>
      </c>
    </row>
    <row r="42" spans="1:10">
      <c r="A42" s="179">
        <v>42</v>
      </c>
      <c r="B42" s="104" t="s">
        <v>302</v>
      </c>
      <c r="C42" s="103"/>
      <c r="D42" s="109">
        <v>166</v>
      </c>
      <c r="E42" s="110"/>
      <c r="F42" s="111">
        <v>225</v>
      </c>
      <c r="G42" s="109"/>
      <c r="H42" s="111">
        <v>293</v>
      </c>
      <c r="I42" s="111"/>
      <c r="J42" s="111">
        <v>300</v>
      </c>
    </row>
    <row r="43" spans="1:10">
      <c r="A43" s="179">
        <v>43</v>
      </c>
      <c r="B43" s="104" t="s">
        <v>286</v>
      </c>
      <c r="C43" s="103"/>
      <c r="D43" s="109">
        <v>0</v>
      </c>
      <c r="E43" s="110"/>
      <c r="F43" s="111">
        <v>200</v>
      </c>
      <c r="G43" s="109"/>
      <c r="H43" s="111">
        <v>0</v>
      </c>
      <c r="I43" s="111"/>
      <c r="J43" s="111">
        <v>200</v>
      </c>
    </row>
    <row r="44" spans="1:10">
      <c r="A44" s="179">
        <v>44</v>
      </c>
      <c r="B44" s="114" t="s">
        <v>303</v>
      </c>
      <c r="C44" s="103"/>
      <c r="D44" s="109">
        <v>0</v>
      </c>
      <c r="E44" s="110"/>
      <c r="F44" s="111">
        <v>150</v>
      </c>
      <c r="G44" s="109"/>
      <c r="H44" s="111">
        <v>0</v>
      </c>
      <c r="I44" s="111"/>
      <c r="J44" s="111">
        <v>150</v>
      </c>
    </row>
    <row r="45" spans="1:10">
      <c r="A45" s="179">
        <v>45</v>
      </c>
      <c r="B45" s="104" t="s">
        <v>804</v>
      </c>
      <c r="C45" s="103"/>
      <c r="D45" s="109">
        <v>711</v>
      </c>
      <c r="E45" s="110"/>
      <c r="F45" s="111">
        <v>500</v>
      </c>
      <c r="G45" s="109"/>
      <c r="H45" s="111">
        <v>334</v>
      </c>
      <c r="I45" s="111"/>
      <c r="J45" s="111">
        <v>500</v>
      </c>
    </row>
    <row r="46" spans="1:10">
      <c r="A46" s="179">
        <v>46</v>
      </c>
      <c r="B46" s="114" t="s">
        <v>304</v>
      </c>
      <c r="C46" s="103"/>
      <c r="D46" s="109">
        <v>1269</v>
      </c>
      <c r="E46" s="110"/>
      <c r="F46" s="113">
        <v>0</v>
      </c>
      <c r="G46" s="111"/>
      <c r="H46" s="111">
        <v>0</v>
      </c>
      <c r="I46" s="111"/>
      <c r="J46" s="113">
        <v>0</v>
      </c>
    </row>
    <row r="47" spans="1:10">
      <c r="A47" s="179">
        <v>47</v>
      </c>
      <c r="B47" s="102" t="s">
        <v>34</v>
      </c>
      <c r="C47" s="103"/>
      <c r="D47" s="109"/>
      <c r="E47" s="110"/>
      <c r="F47" s="111"/>
      <c r="G47" s="109"/>
      <c r="H47" s="111"/>
      <c r="I47" s="111"/>
      <c r="J47" s="111"/>
    </row>
    <row r="48" spans="1:10">
      <c r="A48" s="179">
        <v>48</v>
      </c>
      <c r="B48" s="104" t="s">
        <v>305</v>
      </c>
      <c r="C48" s="103"/>
      <c r="D48" s="111">
        <v>19039</v>
      </c>
      <c r="E48" s="110"/>
      <c r="F48" s="113">
        <v>6000</v>
      </c>
      <c r="G48" s="109"/>
      <c r="H48" s="111">
        <v>0</v>
      </c>
      <c r="I48" s="111"/>
      <c r="J48" s="113">
        <v>5000</v>
      </c>
    </row>
    <row r="49" spans="1:10">
      <c r="A49" s="179">
        <v>49</v>
      </c>
      <c r="B49" s="102" t="s">
        <v>36</v>
      </c>
      <c r="C49" s="103"/>
      <c r="D49" s="109"/>
      <c r="E49" s="110"/>
      <c r="F49" s="111"/>
      <c r="G49" s="109"/>
      <c r="H49" s="111"/>
      <c r="I49" s="111"/>
      <c r="J49" s="111"/>
    </row>
    <row r="50" spans="1:10">
      <c r="A50" s="179">
        <v>50</v>
      </c>
      <c r="B50" s="105" t="s">
        <v>39</v>
      </c>
      <c r="C50" s="117"/>
      <c r="D50" s="118">
        <f>SUM(D25:D49)</f>
        <v>49989</v>
      </c>
      <c r="E50" s="119"/>
      <c r="F50" s="118">
        <f>SUM(F25:F49)</f>
        <v>47128</v>
      </c>
      <c r="G50" s="118"/>
      <c r="H50" s="113">
        <f>SUM(H25:H49)</f>
        <v>38629</v>
      </c>
      <c r="I50" s="113"/>
      <c r="J50" s="113">
        <f>SUM(J25:J49)</f>
        <v>57904</v>
      </c>
    </row>
    <row r="51" spans="1:10" ht="15.75" thickBot="1">
      <c r="A51" s="179">
        <v>51</v>
      </c>
      <c r="B51" s="105" t="s">
        <v>40</v>
      </c>
      <c r="C51" s="117"/>
      <c r="D51" s="120">
        <f>D22-D50</f>
        <v>31663</v>
      </c>
      <c r="E51" s="119"/>
      <c r="F51" s="120">
        <f>F22-F50</f>
        <v>272</v>
      </c>
      <c r="G51" s="118"/>
      <c r="H51" s="121">
        <f>H22-H50</f>
        <v>15296</v>
      </c>
      <c r="I51" s="113"/>
      <c r="J51" s="121">
        <f>J22-J50</f>
        <v>146</v>
      </c>
    </row>
    <row r="52" spans="1:10" ht="15.75" thickTop="1">
      <c r="A52" s="179"/>
      <c r="B52" s="105"/>
      <c r="C52" s="117"/>
      <c r="D52" s="122"/>
      <c r="E52" s="119"/>
      <c r="F52" s="122"/>
      <c r="G52" s="118"/>
      <c r="H52" s="123"/>
      <c r="I52" s="113"/>
      <c r="J52" s="123"/>
    </row>
    <row r="53" spans="1:10">
      <c r="A53" s="168"/>
      <c r="B53" s="135" t="s">
        <v>753</v>
      </c>
      <c r="C53" s="239"/>
      <c r="D53" s="329"/>
      <c r="E53" s="203"/>
      <c r="F53" s="203"/>
      <c r="G53" s="204"/>
      <c r="H53" s="204"/>
      <c r="I53" s="164"/>
      <c r="J53" s="164"/>
    </row>
    <row r="54" spans="1:10">
      <c r="A54" s="168"/>
      <c r="B54" s="215" t="s">
        <v>754</v>
      </c>
      <c r="C54" s="330"/>
      <c r="D54" s="136"/>
      <c r="E54" s="204"/>
      <c r="F54" s="204"/>
      <c r="G54" s="204"/>
      <c r="H54" s="204"/>
      <c r="I54" s="90"/>
      <c r="J54" s="90"/>
    </row>
    <row r="55" spans="1:10">
      <c r="A55" s="168"/>
      <c r="B55" s="215" t="s">
        <v>755</v>
      </c>
      <c r="C55" s="330"/>
      <c r="D55" s="136"/>
      <c r="E55" s="204"/>
      <c r="F55" s="204"/>
      <c r="G55" s="204"/>
      <c r="H55" s="204"/>
      <c r="I55" s="90"/>
      <c r="J55" s="90"/>
    </row>
    <row r="56" spans="1:10">
      <c r="A56" s="168"/>
      <c r="B56" s="215" t="s">
        <v>756</v>
      </c>
      <c r="C56" s="330"/>
      <c r="D56" s="136"/>
      <c r="E56" s="204"/>
      <c r="F56" s="204"/>
      <c r="G56" s="204"/>
      <c r="H56" s="204"/>
      <c r="I56" s="90"/>
      <c r="J56" s="90"/>
    </row>
    <row r="57" spans="1:10">
      <c r="A57" s="168"/>
      <c r="B57" s="205"/>
      <c r="C57" s="206"/>
      <c r="D57" s="204"/>
      <c r="E57" s="204"/>
      <c r="F57" s="204"/>
      <c r="G57" s="204"/>
      <c r="H57" s="204"/>
      <c r="I57" s="90"/>
      <c r="J57" s="90"/>
    </row>
    <row r="58" spans="1:10">
      <c r="A58" s="168"/>
      <c r="B58" s="207" t="s">
        <v>306</v>
      </c>
      <c r="C58" s="206"/>
      <c r="D58" s="206"/>
      <c r="E58" s="204"/>
      <c r="F58" s="204"/>
      <c r="G58" s="204"/>
      <c r="H58" s="204"/>
      <c r="I58" s="90"/>
      <c r="J58" s="90"/>
    </row>
    <row r="59" spans="1:10">
      <c r="A59" s="168"/>
      <c r="B59" s="124" t="s">
        <v>307</v>
      </c>
      <c r="C59" s="206"/>
      <c r="D59" s="206"/>
      <c r="E59" s="206"/>
      <c r="F59" s="206"/>
      <c r="G59" s="206"/>
      <c r="H59" s="206"/>
    </row>
    <row r="60" spans="1:10">
      <c r="A60" s="168"/>
      <c r="B60" s="124" t="s">
        <v>308</v>
      </c>
      <c r="C60" s="206"/>
      <c r="D60" s="206"/>
      <c r="E60" s="206"/>
      <c r="F60" s="206"/>
      <c r="G60" s="206"/>
      <c r="H60" s="206"/>
    </row>
    <row r="61" spans="1:10">
      <c r="A61" s="168"/>
      <c r="B61" s="124" t="s">
        <v>309</v>
      </c>
      <c r="C61" s="206"/>
      <c r="D61" s="206"/>
      <c r="E61" s="206"/>
      <c r="F61" s="206"/>
      <c r="G61" s="206"/>
      <c r="H61" s="206"/>
    </row>
    <row r="62" spans="1:10">
      <c r="A62" s="168"/>
      <c r="B62" s="124" t="s">
        <v>310</v>
      </c>
    </row>
    <row r="63" spans="1:10">
      <c r="A63" s="168"/>
      <c r="B63" s="208" t="s">
        <v>311</v>
      </c>
      <c r="C63" s="128"/>
      <c r="D63" s="128"/>
      <c r="F63" s="90"/>
      <c r="G63" s="90"/>
      <c r="H63" s="90"/>
      <c r="I63" s="90"/>
      <c r="J63" s="90"/>
    </row>
    <row r="64" spans="1:10">
      <c r="A64" s="168"/>
      <c r="B64" s="208"/>
      <c r="C64" s="128"/>
      <c r="D64" s="128"/>
      <c r="F64" s="90"/>
      <c r="G64" s="90"/>
      <c r="H64" s="90"/>
      <c r="I64" s="90"/>
      <c r="J64" s="90"/>
    </row>
    <row r="65" spans="1:10">
      <c r="A65" s="168"/>
      <c r="B65" s="125" t="s">
        <v>614</v>
      </c>
      <c r="F65" s="90" t="s">
        <v>312</v>
      </c>
      <c r="G65" s="90"/>
      <c r="H65" s="90"/>
      <c r="I65" s="90"/>
      <c r="J65" s="90"/>
    </row>
  </sheetData>
  <printOptions gridLines="1"/>
  <pageMargins left="0.5" right="0" top="0.25" bottom="0.25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3" workbookViewId="0">
      <selection activeCell="B37" sqref="B37"/>
    </sheetView>
  </sheetViews>
  <sheetFormatPr defaultRowHeight="15"/>
  <cols>
    <col min="1" max="1" width="3.42578125" customWidth="1"/>
    <col min="2" max="2" width="32" customWidth="1"/>
    <col min="3" max="3" width="2" customWidth="1"/>
    <col min="4" max="4" width="12.7109375" customWidth="1"/>
    <col min="5" max="5" width="1.5703125" customWidth="1"/>
    <col min="6" max="6" width="13.140625" customWidth="1"/>
    <col min="7" max="7" width="2" customWidth="1"/>
    <col min="8" max="8" width="13.28515625" customWidth="1"/>
    <col min="9" max="9" width="1.42578125" customWidth="1"/>
    <col min="10" max="10" width="12.85546875" customWidth="1"/>
  </cols>
  <sheetData>
    <row r="1" spans="1:10" ht="15.75" thickBot="1">
      <c r="A1" s="176">
        <v>1</v>
      </c>
      <c r="B1" s="100" t="s">
        <v>615</v>
      </c>
      <c r="C1" s="101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6">
        <v>2</v>
      </c>
      <c r="B2" s="209" t="s">
        <v>1</v>
      </c>
      <c r="C2" s="127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6">
        <v>3</v>
      </c>
      <c r="B3" s="114" t="s">
        <v>313</v>
      </c>
      <c r="C3" s="103"/>
      <c r="D3" s="109">
        <v>21469</v>
      </c>
      <c r="E3" s="109"/>
      <c r="F3" s="111">
        <v>18610</v>
      </c>
      <c r="G3" s="109"/>
      <c r="H3" s="111">
        <v>22733</v>
      </c>
      <c r="I3" s="111"/>
      <c r="J3" s="111">
        <v>19682</v>
      </c>
    </row>
    <row r="4" spans="1:10">
      <c r="A4" s="176">
        <v>4</v>
      </c>
      <c r="B4" s="104" t="s">
        <v>314</v>
      </c>
      <c r="C4" s="103"/>
      <c r="D4" s="109">
        <v>2667</v>
      </c>
      <c r="E4" s="109"/>
      <c r="F4" s="111">
        <v>2000</v>
      </c>
      <c r="G4" s="109"/>
      <c r="H4" s="111">
        <v>10000</v>
      </c>
      <c r="I4" s="111"/>
      <c r="J4" s="111">
        <v>5000</v>
      </c>
    </row>
    <row r="5" spans="1:10">
      <c r="A5" s="176">
        <v>5</v>
      </c>
      <c r="B5" s="114" t="s">
        <v>315</v>
      </c>
      <c r="C5" s="103"/>
      <c r="D5" s="109">
        <v>76817</v>
      </c>
      <c r="E5" s="109"/>
      <c r="F5" s="111">
        <v>50750</v>
      </c>
      <c r="G5" s="109"/>
      <c r="H5" s="111">
        <v>55000</v>
      </c>
      <c r="I5" s="111"/>
      <c r="J5" s="111">
        <v>50750</v>
      </c>
    </row>
    <row r="6" spans="1:10">
      <c r="A6" s="176">
        <v>6</v>
      </c>
      <c r="B6" s="129" t="s">
        <v>693</v>
      </c>
      <c r="C6" s="103"/>
      <c r="D6" s="109">
        <v>0</v>
      </c>
      <c r="E6" s="109"/>
      <c r="F6" s="111">
        <v>0</v>
      </c>
      <c r="G6" s="109"/>
      <c r="H6" s="156">
        <v>87748</v>
      </c>
      <c r="I6" s="111"/>
      <c r="J6" s="111">
        <v>0</v>
      </c>
    </row>
    <row r="7" spans="1:10">
      <c r="A7" s="176">
        <v>7</v>
      </c>
      <c r="B7" s="210" t="s">
        <v>316</v>
      </c>
      <c r="C7" s="103"/>
      <c r="D7" s="109">
        <v>2525</v>
      </c>
      <c r="E7" s="109"/>
      <c r="F7" s="111">
        <v>150000</v>
      </c>
      <c r="G7" s="109"/>
      <c r="H7" s="111">
        <v>0</v>
      </c>
      <c r="I7" s="111"/>
      <c r="J7" s="111">
        <v>0</v>
      </c>
    </row>
    <row r="8" spans="1:10">
      <c r="A8" s="176">
        <v>8</v>
      </c>
      <c r="B8" s="105" t="s">
        <v>15</v>
      </c>
      <c r="C8" s="117"/>
      <c r="D8" s="118">
        <f>SUM(D3:D7)</f>
        <v>103478</v>
      </c>
      <c r="E8" s="118"/>
      <c r="F8" s="118">
        <f>SUM(F3:F7)</f>
        <v>221360</v>
      </c>
      <c r="G8" s="118"/>
      <c r="H8" s="113">
        <f>SUM(H3:H6)</f>
        <v>175481</v>
      </c>
      <c r="I8" s="113"/>
      <c r="J8" s="113">
        <f>SUM(J3:J7)</f>
        <v>75432</v>
      </c>
    </row>
    <row r="9" spans="1:10">
      <c r="A9" s="176">
        <v>9</v>
      </c>
      <c r="B9" s="102" t="s">
        <v>16</v>
      </c>
      <c r="C9" s="103"/>
      <c r="D9" s="109"/>
      <c r="E9" s="109"/>
      <c r="F9" s="109"/>
      <c r="G9" s="109"/>
      <c r="H9" s="111"/>
      <c r="I9" s="111"/>
      <c r="J9" s="111"/>
    </row>
    <row r="10" spans="1:10">
      <c r="A10" s="176">
        <v>10</v>
      </c>
      <c r="B10" s="102" t="s">
        <v>17</v>
      </c>
      <c r="C10" s="103"/>
      <c r="D10" s="109"/>
      <c r="E10" s="109"/>
      <c r="F10" s="109"/>
      <c r="G10" s="109"/>
      <c r="H10" s="111"/>
      <c r="I10" s="111"/>
      <c r="J10" s="111"/>
    </row>
    <row r="11" spans="1:10">
      <c r="A11" s="176">
        <v>11</v>
      </c>
      <c r="B11" s="104" t="s">
        <v>317</v>
      </c>
      <c r="C11" s="103"/>
      <c r="D11" s="109">
        <v>0</v>
      </c>
      <c r="E11" s="109"/>
      <c r="F11" s="111">
        <v>750</v>
      </c>
      <c r="G11" s="109"/>
      <c r="H11" s="111">
        <v>0</v>
      </c>
      <c r="I11" s="111"/>
      <c r="J11" s="111">
        <v>750</v>
      </c>
    </row>
    <row r="12" spans="1:10">
      <c r="A12" s="176">
        <v>12</v>
      </c>
      <c r="B12" s="104" t="s">
        <v>232</v>
      </c>
      <c r="C12" s="103"/>
      <c r="D12" s="109">
        <v>1814</v>
      </c>
      <c r="E12" s="109"/>
      <c r="F12" s="111">
        <v>2000</v>
      </c>
      <c r="G12" s="109"/>
      <c r="H12" s="111">
        <v>2000</v>
      </c>
      <c r="I12" s="111"/>
      <c r="J12" s="111">
        <v>2000</v>
      </c>
    </row>
    <row r="13" spans="1:10">
      <c r="A13" s="176">
        <v>13</v>
      </c>
      <c r="B13" s="112" t="s">
        <v>690</v>
      </c>
      <c r="C13" s="103"/>
      <c r="D13" s="109"/>
      <c r="E13" s="109"/>
      <c r="F13" s="111"/>
      <c r="G13" s="109"/>
      <c r="H13" s="111"/>
      <c r="I13" s="111"/>
      <c r="J13" s="113"/>
    </row>
    <row r="14" spans="1:10">
      <c r="A14" s="176">
        <v>14</v>
      </c>
      <c r="B14" s="102" t="s">
        <v>24</v>
      </c>
      <c r="C14" s="117"/>
      <c r="D14" s="118"/>
      <c r="E14" s="118"/>
      <c r="F14" s="113"/>
      <c r="G14" s="118"/>
      <c r="H14" s="113"/>
      <c r="I14" s="113"/>
      <c r="J14" s="113"/>
    </row>
    <row r="15" spans="1:10">
      <c r="A15" s="176">
        <v>15</v>
      </c>
      <c r="B15" s="104" t="s">
        <v>318</v>
      </c>
      <c r="C15" s="103"/>
      <c r="D15" s="109">
        <v>8123</v>
      </c>
      <c r="E15" s="109"/>
      <c r="F15" s="111">
        <v>9500</v>
      </c>
      <c r="G15" s="109"/>
      <c r="H15" s="111">
        <v>9500</v>
      </c>
      <c r="I15" s="111"/>
      <c r="J15" s="111">
        <v>9500</v>
      </c>
    </row>
    <row r="16" spans="1:10">
      <c r="A16" s="176">
        <v>16</v>
      </c>
      <c r="B16" s="104" t="s">
        <v>902</v>
      </c>
      <c r="C16" s="103"/>
      <c r="D16" s="109">
        <v>0</v>
      </c>
      <c r="E16" s="109"/>
      <c r="F16" s="111">
        <v>0</v>
      </c>
      <c r="G16" s="109"/>
      <c r="H16" s="111">
        <v>360</v>
      </c>
      <c r="I16" s="111"/>
      <c r="J16" s="111">
        <v>400</v>
      </c>
    </row>
    <row r="17" spans="1:10">
      <c r="A17" s="176">
        <v>17</v>
      </c>
      <c r="B17" s="104" t="s">
        <v>691</v>
      </c>
      <c r="C17" s="103"/>
      <c r="D17" s="109">
        <v>6700</v>
      </c>
      <c r="E17" s="109"/>
      <c r="F17" s="111">
        <v>0</v>
      </c>
      <c r="G17" s="109"/>
      <c r="H17" s="111">
        <v>0</v>
      </c>
      <c r="I17" s="111"/>
      <c r="J17" s="111">
        <v>0</v>
      </c>
    </row>
    <row r="18" spans="1:10">
      <c r="A18" s="176">
        <v>18</v>
      </c>
      <c r="B18" s="104" t="s">
        <v>692</v>
      </c>
      <c r="C18" s="103"/>
      <c r="D18" s="109">
        <v>339</v>
      </c>
      <c r="E18" s="109"/>
      <c r="F18" s="111">
        <v>650</v>
      </c>
      <c r="G18" s="109"/>
      <c r="H18" s="111">
        <v>650</v>
      </c>
      <c r="I18" s="111"/>
      <c r="J18" s="111">
        <v>1500</v>
      </c>
    </row>
    <row r="19" spans="1:10">
      <c r="A19" s="176">
        <v>19</v>
      </c>
      <c r="B19" s="104" t="s">
        <v>106</v>
      </c>
      <c r="C19" s="103"/>
      <c r="D19" s="109">
        <v>1466</v>
      </c>
      <c r="E19" s="109"/>
      <c r="F19" s="111">
        <v>1300</v>
      </c>
      <c r="G19" s="109"/>
      <c r="H19" s="111">
        <v>1454</v>
      </c>
      <c r="I19" s="111"/>
      <c r="J19" s="111">
        <v>1500</v>
      </c>
    </row>
    <row r="20" spans="1:10">
      <c r="A20" s="176">
        <v>20</v>
      </c>
      <c r="B20" s="28" t="s">
        <v>853</v>
      </c>
      <c r="C20" s="103"/>
      <c r="D20" s="109">
        <v>1746</v>
      </c>
      <c r="E20" s="109"/>
      <c r="F20" s="111">
        <v>2121</v>
      </c>
      <c r="G20" s="109"/>
      <c r="H20" s="111">
        <v>1890</v>
      </c>
      <c r="I20" s="111"/>
      <c r="J20" s="111">
        <v>2100</v>
      </c>
    </row>
    <row r="21" spans="1:10">
      <c r="A21" s="176">
        <v>21</v>
      </c>
      <c r="B21" s="104" t="s">
        <v>319</v>
      </c>
      <c r="C21" s="103"/>
      <c r="D21" s="109">
        <v>3036</v>
      </c>
      <c r="E21" s="109"/>
      <c r="F21" s="111">
        <v>3000</v>
      </c>
      <c r="G21" s="109"/>
      <c r="H21" s="111">
        <v>2000</v>
      </c>
      <c r="I21" s="111"/>
      <c r="J21" s="111">
        <v>3000</v>
      </c>
    </row>
    <row r="22" spans="1:10">
      <c r="A22" s="176">
        <v>22</v>
      </c>
      <c r="B22" s="104" t="s">
        <v>320</v>
      </c>
      <c r="C22" s="103"/>
      <c r="D22" s="109">
        <v>12006</v>
      </c>
      <c r="E22" s="109"/>
      <c r="F22" s="111">
        <v>6900</v>
      </c>
      <c r="G22" s="109"/>
      <c r="H22" s="111">
        <v>7678</v>
      </c>
      <c r="I22" s="111"/>
      <c r="J22" s="111">
        <v>7613</v>
      </c>
    </row>
    <row r="23" spans="1:10">
      <c r="A23" s="176">
        <v>23</v>
      </c>
      <c r="B23" s="104" t="s">
        <v>694</v>
      </c>
      <c r="C23" s="103"/>
      <c r="D23" s="109">
        <v>37946</v>
      </c>
      <c r="E23" s="109"/>
      <c r="F23" s="111">
        <v>25000</v>
      </c>
      <c r="G23" s="109"/>
      <c r="H23" s="111">
        <v>29994</v>
      </c>
      <c r="I23" s="111"/>
      <c r="J23" s="111">
        <v>25375</v>
      </c>
    </row>
    <row r="24" spans="1:10">
      <c r="A24" s="176">
        <v>24</v>
      </c>
      <c r="B24" s="104" t="s">
        <v>321</v>
      </c>
      <c r="C24" s="103"/>
      <c r="D24" s="109">
        <v>8283</v>
      </c>
      <c r="E24" s="109"/>
      <c r="F24" s="111">
        <v>10000</v>
      </c>
      <c r="G24" s="109"/>
      <c r="H24" s="111">
        <v>7000</v>
      </c>
      <c r="I24" s="111"/>
      <c r="J24" s="111">
        <v>10000</v>
      </c>
    </row>
    <row r="25" spans="1:10">
      <c r="A25" s="176">
        <v>25</v>
      </c>
      <c r="B25" s="102" t="s">
        <v>34</v>
      </c>
      <c r="C25" s="103"/>
      <c r="D25" s="109"/>
      <c r="E25" s="109"/>
      <c r="F25" s="111"/>
      <c r="G25" s="109"/>
      <c r="H25" s="111"/>
      <c r="I25" s="111"/>
      <c r="J25" s="111"/>
    </row>
    <row r="26" spans="1:10">
      <c r="A26" s="176">
        <v>26</v>
      </c>
      <c r="B26" s="104" t="s">
        <v>903</v>
      </c>
      <c r="C26" s="103"/>
      <c r="D26" s="109">
        <v>0</v>
      </c>
      <c r="E26" s="109"/>
      <c r="F26" s="111">
        <v>300000</v>
      </c>
      <c r="G26" s="109"/>
      <c r="H26" s="111">
        <v>100682</v>
      </c>
      <c r="I26" s="111"/>
      <c r="J26" s="111">
        <v>0</v>
      </c>
    </row>
    <row r="27" spans="1:10">
      <c r="A27" s="176">
        <v>27</v>
      </c>
      <c r="B27" s="115" t="s">
        <v>904</v>
      </c>
      <c r="C27" s="103"/>
      <c r="D27" s="109"/>
      <c r="E27" s="109"/>
      <c r="F27" s="111"/>
      <c r="G27" s="109"/>
      <c r="H27" s="111"/>
      <c r="I27" s="111"/>
      <c r="J27" s="111"/>
    </row>
    <row r="28" spans="1:10">
      <c r="A28" s="176">
        <v>28</v>
      </c>
      <c r="B28" s="104" t="s">
        <v>849</v>
      </c>
      <c r="C28" s="103"/>
      <c r="D28" s="109">
        <v>0</v>
      </c>
      <c r="E28" s="109"/>
      <c r="F28" s="111">
        <v>1000</v>
      </c>
      <c r="G28" s="109"/>
      <c r="H28" s="111">
        <v>0</v>
      </c>
      <c r="I28" s="111"/>
      <c r="J28" s="111">
        <v>1000</v>
      </c>
    </row>
    <row r="29" spans="1:10">
      <c r="A29" s="176">
        <v>29</v>
      </c>
      <c r="B29" s="104" t="s">
        <v>76</v>
      </c>
      <c r="C29" s="103"/>
      <c r="D29" s="109">
        <v>9000</v>
      </c>
      <c r="E29" s="109"/>
      <c r="F29" s="111">
        <v>9000</v>
      </c>
      <c r="G29" s="109"/>
      <c r="H29" s="111">
        <v>9000</v>
      </c>
      <c r="I29" s="111"/>
      <c r="J29" s="111">
        <v>9000</v>
      </c>
    </row>
    <row r="30" spans="1:10">
      <c r="A30" s="176">
        <v>30</v>
      </c>
      <c r="B30" s="104" t="s">
        <v>322</v>
      </c>
      <c r="C30" s="103"/>
      <c r="D30" s="109">
        <v>3350</v>
      </c>
      <c r="E30" s="109"/>
      <c r="F30" s="111">
        <v>0</v>
      </c>
      <c r="G30" s="109"/>
      <c r="H30" s="111">
        <v>0</v>
      </c>
      <c r="I30" s="111"/>
      <c r="J30" s="111">
        <v>0</v>
      </c>
    </row>
    <row r="31" spans="1:10">
      <c r="A31" s="176">
        <v>31</v>
      </c>
      <c r="B31" s="102" t="s">
        <v>36</v>
      </c>
      <c r="C31" s="103"/>
      <c r="D31" s="109"/>
      <c r="E31" s="109"/>
      <c r="F31" s="111"/>
      <c r="G31" s="109"/>
      <c r="H31" s="111"/>
      <c r="I31" s="111"/>
      <c r="J31" s="111"/>
    </row>
    <row r="32" spans="1:10">
      <c r="A32" s="176">
        <v>32</v>
      </c>
      <c r="B32" s="105" t="s">
        <v>39</v>
      </c>
      <c r="C32" s="117"/>
      <c r="D32" s="122">
        <f>SUM(D11:D31)</f>
        <v>93809</v>
      </c>
      <c r="E32" s="122"/>
      <c r="F32" s="122">
        <f>SUM(F11:F31)</f>
        <v>371221</v>
      </c>
      <c r="G32" s="122"/>
      <c r="H32" s="123">
        <f>SUM(H11:H31)</f>
        <v>172208</v>
      </c>
      <c r="I32" s="123"/>
      <c r="J32" s="123">
        <f>SUM(J11:J31)</f>
        <v>73738</v>
      </c>
    </row>
    <row r="33" spans="1:10" ht="15.75" thickBot="1">
      <c r="A33" s="176">
        <v>33</v>
      </c>
      <c r="B33" s="105" t="s">
        <v>40</v>
      </c>
      <c r="C33" s="117"/>
      <c r="D33" s="120">
        <f>D8-D32</f>
        <v>9669</v>
      </c>
      <c r="E33" s="118"/>
      <c r="F33" s="120">
        <f>F8-F32</f>
        <v>-149861</v>
      </c>
      <c r="G33" s="118"/>
      <c r="H33" s="120">
        <f>H8-H32</f>
        <v>3273</v>
      </c>
      <c r="I33" s="118"/>
      <c r="J33" s="120">
        <f>J8-J32</f>
        <v>1694</v>
      </c>
    </row>
    <row r="34" spans="1:10" ht="15.75" thickTop="1">
      <c r="A34" s="176"/>
      <c r="B34" s="211"/>
      <c r="C34" s="212"/>
      <c r="D34" s="213"/>
      <c r="E34" s="214"/>
      <c r="F34" s="213"/>
      <c r="G34" s="214"/>
      <c r="H34" s="213"/>
      <c r="I34" s="214"/>
      <c r="J34" s="213"/>
    </row>
    <row r="35" spans="1:10">
      <c r="A35" t="s">
        <v>79</v>
      </c>
      <c r="B35" s="215" t="s">
        <v>757</v>
      </c>
      <c r="C35" s="168"/>
      <c r="D35" s="168"/>
      <c r="E35" s="168"/>
      <c r="F35" s="168"/>
      <c r="G35" s="168"/>
      <c r="H35" s="168"/>
      <c r="I35" s="168"/>
      <c r="J35" s="168"/>
    </row>
    <row r="36" spans="1:10">
      <c r="B36" s="216" t="s">
        <v>758</v>
      </c>
      <c r="C36" s="168"/>
      <c r="D36" s="168"/>
      <c r="E36" s="168"/>
      <c r="F36" s="168"/>
      <c r="G36" s="168"/>
      <c r="H36" s="168"/>
      <c r="I36" s="168"/>
      <c r="J36" s="168"/>
    </row>
    <row r="37" spans="1:10">
      <c r="B37" s="216" t="s">
        <v>759</v>
      </c>
      <c r="C37" s="168"/>
      <c r="D37" s="168"/>
      <c r="E37" s="168"/>
      <c r="F37" s="168"/>
      <c r="G37" s="168"/>
      <c r="H37" s="168"/>
      <c r="I37" s="168"/>
      <c r="J37" s="168"/>
    </row>
    <row r="38" spans="1:10">
      <c r="B38" s="216" t="s">
        <v>760</v>
      </c>
      <c r="C38" s="168"/>
      <c r="D38" s="168"/>
      <c r="E38" s="168"/>
      <c r="F38" s="168"/>
      <c r="G38" s="168"/>
      <c r="H38" s="168"/>
      <c r="I38" s="168"/>
      <c r="J38" s="168"/>
    </row>
    <row r="39" spans="1:10">
      <c r="B39" s="168"/>
      <c r="C39" s="168"/>
      <c r="D39" s="168"/>
      <c r="E39" s="168"/>
      <c r="F39" s="168"/>
      <c r="G39" s="168"/>
      <c r="H39" s="168"/>
      <c r="I39" s="168"/>
      <c r="J39" s="168"/>
    </row>
    <row r="40" spans="1:10">
      <c r="A40" t="s">
        <v>79</v>
      </c>
      <c r="B40" s="128" t="s">
        <v>323</v>
      </c>
      <c r="C40" s="168"/>
      <c r="D40" s="168"/>
      <c r="E40" s="168"/>
      <c r="F40" s="168"/>
      <c r="G40" s="168"/>
      <c r="H40" s="168"/>
      <c r="I40" s="168"/>
      <c r="J40" s="168"/>
    </row>
    <row r="41" spans="1:10">
      <c r="B41" s="128" t="s">
        <v>324</v>
      </c>
      <c r="C41" s="168"/>
      <c r="D41" s="168"/>
      <c r="E41" s="168"/>
      <c r="F41" s="168"/>
      <c r="G41" s="168"/>
      <c r="H41" s="168"/>
      <c r="I41" s="168"/>
      <c r="J41" s="168"/>
    </row>
    <row r="42" spans="1:10">
      <c r="B42" s="128" t="s">
        <v>808</v>
      </c>
      <c r="C42" s="168"/>
      <c r="D42" s="168"/>
      <c r="E42" s="168"/>
      <c r="F42" s="168"/>
      <c r="G42" s="168"/>
      <c r="H42" s="168"/>
      <c r="I42" s="168"/>
      <c r="J42" s="168"/>
    </row>
    <row r="43" spans="1:10">
      <c r="A43" s="90"/>
      <c r="B43" s="167"/>
      <c r="C43" s="164"/>
      <c r="D43" s="164"/>
      <c r="E43" s="168"/>
      <c r="F43" s="168"/>
      <c r="G43" s="168"/>
      <c r="H43" s="168"/>
      <c r="I43" s="168"/>
      <c r="J43" s="168"/>
    </row>
    <row r="44" spans="1:10">
      <c r="A44" s="90"/>
      <c r="B44" s="168"/>
      <c r="C44" s="164"/>
      <c r="D44" s="164"/>
      <c r="E44" s="168"/>
      <c r="F44" s="168"/>
      <c r="G44" s="168"/>
      <c r="H44" s="168"/>
      <c r="I44" s="168"/>
      <c r="J44" s="168"/>
    </row>
    <row r="45" spans="1:10">
      <c r="B45" s="168"/>
      <c r="C45" s="168"/>
      <c r="D45" s="168"/>
      <c r="E45" s="168"/>
      <c r="F45" s="168"/>
    </row>
    <row r="46" spans="1:10">
      <c r="B46" s="168"/>
      <c r="C46" s="168"/>
      <c r="D46" s="168"/>
      <c r="E46" s="168"/>
      <c r="F46" s="168"/>
    </row>
    <row r="47" spans="1:10">
      <c r="B47" s="168"/>
      <c r="C47" s="168"/>
      <c r="D47" s="168"/>
      <c r="E47" s="168"/>
      <c r="F47" s="168"/>
    </row>
    <row r="49" spans="2:2">
      <c r="B49" s="125" t="s">
        <v>616</v>
      </c>
    </row>
  </sheetData>
  <printOptions gridLines="1"/>
  <pageMargins left="0.5" right="0" top="0.25" bottom="0.25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22" workbookViewId="0">
      <selection activeCell="J9" sqref="J9"/>
    </sheetView>
  </sheetViews>
  <sheetFormatPr defaultRowHeight="15"/>
  <cols>
    <col min="1" max="1" width="3.42578125" customWidth="1"/>
    <col min="2" max="2" width="31.140625" customWidth="1"/>
    <col min="3" max="3" width="2.42578125" customWidth="1"/>
    <col min="4" max="4" width="12.7109375" customWidth="1"/>
    <col min="5" max="5" width="2" customWidth="1"/>
    <col min="6" max="6" width="11.85546875" customWidth="1"/>
    <col min="7" max="7" width="2" customWidth="1"/>
    <col min="8" max="8" width="13.7109375" customWidth="1"/>
    <col min="9" max="9" width="2" customWidth="1"/>
    <col min="10" max="10" width="12.42578125" customWidth="1"/>
  </cols>
  <sheetData>
    <row r="1" spans="1:10" ht="15.75" thickBot="1">
      <c r="A1" s="176">
        <v>1</v>
      </c>
      <c r="B1" s="100" t="s">
        <v>617</v>
      </c>
      <c r="C1" s="101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6">
        <v>2</v>
      </c>
      <c r="B2" s="181" t="s">
        <v>1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6">
        <v>3</v>
      </c>
      <c r="B3" s="183" t="s">
        <v>153</v>
      </c>
      <c r="C3" s="103"/>
      <c r="D3" s="109">
        <v>59652</v>
      </c>
      <c r="E3" s="109"/>
      <c r="F3" s="111">
        <v>70000</v>
      </c>
      <c r="G3" s="111"/>
      <c r="H3" s="111">
        <v>70000</v>
      </c>
      <c r="I3" s="111"/>
      <c r="J3" s="113">
        <v>70000</v>
      </c>
    </row>
    <row r="4" spans="1:10">
      <c r="A4" s="176">
        <v>4</v>
      </c>
      <c r="B4" s="182" t="s">
        <v>325</v>
      </c>
      <c r="C4" s="103"/>
      <c r="D4" s="109">
        <v>28745</v>
      </c>
      <c r="E4" s="109"/>
      <c r="F4" s="111">
        <v>25000</v>
      </c>
      <c r="G4" s="111"/>
      <c r="H4" s="111">
        <v>25000</v>
      </c>
      <c r="I4" s="111"/>
      <c r="J4" s="111">
        <v>25000</v>
      </c>
    </row>
    <row r="5" spans="1:10">
      <c r="A5" s="176">
        <v>5</v>
      </c>
      <c r="B5" s="183" t="s">
        <v>699</v>
      </c>
      <c r="C5" s="103"/>
      <c r="D5" s="109">
        <v>224</v>
      </c>
      <c r="E5" s="109"/>
      <c r="F5" s="111">
        <v>0</v>
      </c>
      <c r="G5" s="111"/>
      <c r="H5" s="111">
        <v>750</v>
      </c>
      <c r="I5" s="111"/>
      <c r="J5" s="111">
        <v>500</v>
      </c>
    </row>
    <row r="6" spans="1:10">
      <c r="A6" s="176">
        <v>6</v>
      </c>
      <c r="B6" s="183" t="s">
        <v>326</v>
      </c>
      <c r="C6" s="103"/>
      <c r="D6" s="109">
        <v>7601</v>
      </c>
      <c r="E6" s="109"/>
      <c r="F6" s="111">
        <v>7000</v>
      </c>
      <c r="G6" s="111"/>
      <c r="H6" s="111">
        <v>7000</v>
      </c>
      <c r="I6" s="111"/>
      <c r="J6" s="111">
        <v>7000</v>
      </c>
    </row>
    <row r="7" spans="1:10">
      <c r="A7" s="176">
        <v>7</v>
      </c>
      <c r="B7" s="183" t="s">
        <v>327</v>
      </c>
      <c r="C7" s="103"/>
      <c r="D7" s="109">
        <v>5636</v>
      </c>
      <c r="E7" s="109"/>
      <c r="F7" s="111">
        <v>3000</v>
      </c>
      <c r="G7" s="111"/>
      <c r="H7" s="111">
        <v>4003</v>
      </c>
      <c r="I7" s="111"/>
      <c r="J7" s="113">
        <v>3500</v>
      </c>
    </row>
    <row r="8" spans="1:10">
      <c r="A8" s="176">
        <v>8</v>
      </c>
      <c r="B8" s="185" t="s">
        <v>796</v>
      </c>
      <c r="C8" s="117"/>
      <c r="D8" s="118">
        <v>0</v>
      </c>
      <c r="E8" s="109"/>
      <c r="F8" s="111">
        <v>32158</v>
      </c>
      <c r="G8" s="111"/>
      <c r="H8" s="156">
        <v>32158</v>
      </c>
      <c r="I8" s="111"/>
      <c r="J8" s="116">
        <v>32500</v>
      </c>
    </row>
    <row r="9" spans="1:10">
      <c r="A9" s="176">
        <v>9</v>
      </c>
      <c r="B9" s="185" t="s">
        <v>866</v>
      </c>
      <c r="C9" s="117"/>
      <c r="D9" s="118"/>
      <c r="E9" s="109"/>
      <c r="F9" s="111"/>
      <c r="G9" s="111"/>
      <c r="H9" s="111"/>
      <c r="I9" s="111"/>
      <c r="J9" s="113"/>
    </row>
    <row r="10" spans="1:10">
      <c r="A10" s="176">
        <v>10</v>
      </c>
      <c r="B10" s="185" t="s">
        <v>865</v>
      </c>
      <c r="C10" s="117"/>
      <c r="D10" s="118"/>
      <c r="E10" s="109"/>
      <c r="F10" s="111"/>
      <c r="G10" s="111"/>
      <c r="H10" s="111"/>
      <c r="I10" s="111"/>
      <c r="J10" s="113"/>
    </row>
    <row r="11" spans="1:10" ht="15.75" thickBot="1">
      <c r="A11" s="176">
        <v>11</v>
      </c>
      <c r="B11" s="183" t="s">
        <v>328</v>
      </c>
      <c r="C11" s="103"/>
      <c r="D11" s="218">
        <v>2362</v>
      </c>
      <c r="E11" s="218"/>
      <c r="F11" s="219">
        <v>2500</v>
      </c>
      <c r="G11" s="219"/>
      <c r="H11" s="219">
        <v>2500</v>
      </c>
      <c r="I11" s="219"/>
      <c r="J11" s="219">
        <v>2500</v>
      </c>
    </row>
    <row r="12" spans="1:10">
      <c r="A12" s="176">
        <v>12</v>
      </c>
      <c r="B12" s="186" t="s">
        <v>15</v>
      </c>
      <c r="C12" s="117"/>
      <c r="D12" s="118">
        <f>SUM(D3:D11)</f>
        <v>104220</v>
      </c>
      <c r="E12" s="118"/>
      <c r="F12" s="113">
        <f>SUM(F3:F11)</f>
        <v>139658</v>
      </c>
      <c r="G12" s="113"/>
      <c r="H12" s="113">
        <f>SUM(H3:H11)</f>
        <v>141411</v>
      </c>
      <c r="I12" s="113"/>
      <c r="J12" s="113">
        <f>SUM(J3:J11)</f>
        <v>141000</v>
      </c>
    </row>
    <row r="13" spans="1:10">
      <c r="A13" s="176">
        <v>13</v>
      </c>
      <c r="B13" s="181" t="s">
        <v>16</v>
      </c>
      <c r="C13" s="103"/>
      <c r="D13" s="109"/>
      <c r="E13" s="109"/>
      <c r="F13" s="111"/>
      <c r="G13" s="111"/>
      <c r="H13" s="111"/>
      <c r="I13" s="111"/>
      <c r="J13" s="111"/>
    </row>
    <row r="14" spans="1:10">
      <c r="A14" s="176">
        <v>14</v>
      </c>
      <c r="B14" s="181" t="s">
        <v>17</v>
      </c>
      <c r="C14" s="103"/>
      <c r="D14" s="109"/>
      <c r="E14" s="109"/>
      <c r="F14" s="111"/>
      <c r="G14" s="111"/>
      <c r="H14" s="111"/>
      <c r="I14" s="111"/>
      <c r="J14" s="111"/>
    </row>
    <row r="15" spans="1:10">
      <c r="A15" s="176">
        <v>15</v>
      </c>
      <c r="B15" s="183" t="s">
        <v>329</v>
      </c>
      <c r="C15" s="103"/>
      <c r="D15" s="109">
        <v>47006</v>
      </c>
      <c r="E15" s="109"/>
      <c r="F15" s="111">
        <v>49935</v>
      </c>
      <c r="G15" s="111"/>
      <c r="H15" s="111">
        <v>55349</v>
      </c>
      <c r="I15" s="111"/>
      <c r="J15" s="111">
        <v>59271</v>
      </c>
    </row>
    <row r="16" spans="1:10">
      <c r="A16" s="176">
        <v>16</v>
      </c>
      <c r="B16" s="183" t="s">
        <v>20</v>
      </c>
      <c r="C16" s="103"/>
      <c r="D16" s="109">
        <v>2914</v>
      </c>
      <c r="E16" s="109"/>
      <c r="F16" s="111">
        <v>3096</v>
      </c>
      <c r="G16" s="111"/>
      <c r="H16" s="111">
        <v>3432</v>
      </c>
      <c r="I16" s="111"/>
      <c r="J16" s="111">
        <v>3675</v>
      </c>
    </row>
    <row r="17" spans="1:10">
      <c r="A17" s="176">
        <v>17</v>
      </c>
      <c r="B17" s="183" t="s">
        <v>21</v>
      </c>
      <c r="C17" s="103"/>
      <c r="D17" s="109">
        <v>682</v>
      </c>
      <c r="E17" s="109"/>
      <c r="F17" s="111">
        <v>724</v>
      </c>
      <c r="G17" s="111"/>
      <c r="H17" s="111">
        <v>803</v>
      </c>
      <c r="I17" s="111"/>
      <c r="J17" s="111">
        <v>859</v>
      </c>
    </row>
    <row r="18" spans="1:10">
      <c r="A18" s="176">
        <v>18</v>
      </c>
      <c r="B18" s="181" t="s">
        <v>24</v>
      </c>
      <c r="C18" s="103"/>
      <c r="D18" s="109"/>
      <c r="E18" s="109"/>
      <c r="F18" s="111"/>
      <c r="G18" s="111"/>
      <c r="H18" s="111"/>
      <c r="I18" s="111"/>
      <c r="J18" s="111"/>
    </row>
    <row r="19" spans="1:10">
      <c r="A19" s="176">
        <v>19</v>
      </c>
      <c r="B19" s="183" t="s">
        <v>916</v>
      </c>
      <c r="C19" s="103"/>
      <c r="D19" s="109">
        <v>3112</v>
      </c>
      <c r="E19" s="109"/>
      <c r="F19" s="111">
        <v>3000</v>
      </c>
      <c r="G19" s="111"/>
      <c r="H19" s="111">
        <v>3000</v>
      </c>
      <c r="I19" s="111"/>
      <c r="J19" s="111">
        <v>3000</v>
      </c>
    </row>
    <row r="20" spans="1:10">
      <c r="A20" s="176">
        <v>20</v>
      </c>
      <c r="B20" s="344" t="s">
        <v>917</v>
      </c>
      <c r="C20" s="103"/>
      <c r="D20" s="109"/>
      <c r="E20" s="109"/>
      <c r="F20" s="111"/>
      <c r="G20" s="111"/>
      <c r="H20" s="111"/>
      <c r="I20" s="111"/>
      <c r="J20" s="111"/>
    </row>
    <row r="21" spans="1:10">
      <c r="A21" s="176">
        <v>21</v>
      </c>
      <c r="B21" s="183" t="s">
        <v>867</v>
      </c>
      <c r="C21" s="103"/>
      <c r="D21" s="109">
        <v>120</v>
      </c>
      <c r="E21" s="109"/>
      <c r="F21" s="111">
        <v>120</v>
      </c>
      <c r="G21" s="111"/>
      <c r="H21" s="111">
        <v>40</v>
      </c>
      <c r="I21" s="111"/>
      <c r="J21" s="111">
        <v>120</v>
      </c>
    </row>
    <row r="22" spans="1:10">
      <c r="A22" s="176">
        <v>22</v>
      </c>
      <c r="B22" s="183" t="s">
        <v>330</v>
      </c>
      <c r="C22" s="103"/>
      <c r="D22" s="109">
        <v>198</v>
      </c>
      <c r="E22" s="109"/>
      <c r="F22" s="111">
        <v>320</v>
      </c>
      <c r="G22" s="111"/>
      <c r="H22" s="111">
        <v>268</v>
      </c>
      <c r="I22" s="111"/>
      <c r="J22" s="111">
        <v>320</v>
      </c>
    </row>
    <row r="23" spans="1:10">
      <c r="A23" s="176">
        <v>23</v>
      </c>
      <c r="B23" s="183" t="s">
        <v>331</v>
      </c>
      <c r="C23" s="103"/>
      <c r="D23" s="109">
        <v>238</v>
      </c>
      <c r="E23" s="109"/>
      <c r="F23" s="111">
        <v>400</v>
      </c>
      <c r="G23" s="111"/>
      <c r="H23" s="111">
        <v>325</v>
      </c>
      <c r="I23" s="111"/>
      <c r="J23" s="111">
        <v>400</v>
      </c>
    </row>
    <row r="24" spans="1:10">
      <c r="A24" s="176">
        <v>24</v>
      </c>
      <c r="B24" s="28" t="s">
        <v>923</v>
      </c>
      <c r="C24" s="103"/>
      <c r="D24" s="109">
        <v>7195</v>
      </c>
      <c r="E24" s="109"/>
      <c r="F24" s="111">
        <v>8742</v>
      </c>
      <c r="G24" s="111"/>
      <c r="H24" s="111">
        <v>9521</v>
      </c>
      <c r="I24" s="111"/>
      <c r="J24" s="116">
        <v>11425</v>
      </c>
    </row>
    <row r="25" spans="1:10">
      <c r="A25" s="176">
        <v>25</v>
      </c>
      <c r="B25" s="183" t="s">
        <v>65</v>
      </c>
      <c r="C25" s="103"/>
      <c r="D25" s="109">
        <v>4924</v>
      </c>
      <c r="E25" s="109"/>
      <c r="F25" s="111">
        <v>5200</v>
      </c>
      <c r="G25" s="111"/>
      <c r="H25" s="111">
        <v>4846</v>
      </c>
      <c r="I25" s="111"/>
      <c r="J25" s="111">
        <v>5200</v>
      </c>
    </row>
    <row r="26" spans="1:10">
      <c r="A26" s="176">
        <v>26</v>
      </c>
      <c r="B26" s="183" t="s">
        <v>66</v>
      </c>
      <c r="C26" s="103"/>
      <c r="D26" s="109">
        <v>3749</v>
      </c>
      <c r="E26" s="109"/>
      <c r="F26" s="111">
        <v>3500</v>
      </c>
      <c r="G26" s="111"/>
      <c r="H26" s="111">
        <v>3540</v>
      </c>
      <c r="I26" s="111"/>
      <c r="J26" s="111">
        <v>3600</v>
      </c>
    </row>
    <row r="27" spans="1:10">
      <c r="A27" s="176">
        <v>27</v>
      </c>
      <c r="B27" s="183" t="s">
        <v>332</v>
      </c>
      <c r="C27" s="103"/>
      <c r="D27" s="109">
        <v>594</v>
      </c>
      <c r="E27" s="109"/>
      <c r="F27" s="111">
        <v>900</v>
      </c>
      <c r="G27" s="111"/>
      <c r="H27" s="111">
        <v>625</v>
      </c>
      <c r="I27" s="111"/>
      <c r="J27" s="111">
        <v>900</v>
      </c>
    </row>
    <row r="28" spans="1:10">
      <c r="A28" s="176">
        <v>28</v>
      </c>
      <c r="B28" s="183" t="s">
        <v>333</v>
      </c>
      <c r="C28" s="103"/>
      <c r="D28" s="109">
        <v>1159</v>
      </c>
      <c r="E28" s="109"/>
      <c r="F28" s="111">
        <v>3000</v>
      </c>
      <c r="G28" s="111"/>
      <c r="H28" s="111">
        <v>3257</v>
      </c>
      <c r="I28" s="111"/>
      <c r="J28" s="111">
        <v>3000</v>
      </c>
    </row>
    <row r="29" spans="1:10">
      <c r="A29" s="176">
        <v>29</v>
      </c>
      <c r="B29" s="183" t="s">
        <v>334</v>
      </c>
      <c r="C29" s="103"/>
      <c r="D29" s="109">
        <v>10</v>
      </c>
      <c r="E29" s="109"/>
      <c r="F29" s="111">
        <v>100</v>
      </c>
      <c r="G29" s="111"/>
      <c r="H29" s="111">
        <v>0</v>
      </c>
      <c r="I29" s="111"/>
      <c r="J29" s="111">
        <v>100</v>
      </c>
    </row>
    <row r="30" spans="1:10">
      <c r="A30" s="176">
        <v>30</v>
      </c>
      <c r="B30" s="183" t="s">
        <v>335</v>
      </c>
      <c r="C30" s="103"/>
      <c r="D30" s="109">
        <v>11949</v>
      </c>
      <c r="E30" s="109"/>
      <c r="F30" s="111">
        <v>14000</v>
      </c>
      <c r="G30" s="111"/>
      <c r="H30" s="111">
        <v>13000</v>
      </c>
      <c r="I30" s="111"/>
      <c r="J30" s="111">
        <v>14000</v>
      </c>
    </row>
    <row r="31" spans="1:10">
      <c r="A31" s="176">
        <v>31</v>
      </c>
      <c r="B31" s="183" t="s">
        <v>336</v>
      </c>
      <c r="C31" s="103"/>
      <c r="D31" s="109">
        <v>210</v>
      </c>
      <c r="E31" s="109"/>
      <c r="F31" s="111">
        <v>210</v>
      </c>
      <c r="G31" s="111"/>
      <c r="H31" s="111">
        <v>150</v>
      </c>
      <c r="I31" s="111"/>
      <c r="J31" s="111">
        <v>210</v>
      </c>
    </row>
    <row r="32" spans="1:10">
      <c r="A32" s="176">
        <v>32</v>
      </c>
      <c r="B32" s="183" t="s">
        <v>337</v>
      </c>
      <c r="C32" s="103"/>
      <c r="D32" s="109">
        <v>2362</v>
      </c>
      <c r="E32" s="109"/>
      <c r="F32" s="111">
        <v>2500</v>
      </c>
      <c r="G32" s="111"/>
      <c r="H32" s="111">
        <v>2500</v>
      </c>
      <c r="I32" s="111"/>
      <c r="J32" s="111">
        <v>2500</v>
      </c>
    </row>
    <row r="33" spans="1:10">
      <c r="A33" s="176">
        <v>33</v>
      </c>
      <c r="B33" s="183" t="s">
        <v>338</v>
      </c>
      <c r="C33" s="103"/>
      <c r="D33" s="109"/>
      <c r="E33" s="109"/>
      <c r="F33" s="111"/>
      <c r="G33" s="111"/>
      <c r="H33" s="111"/>
      <c r="I33" s="111"/>
      <c r="J33" s="111"/>
    </row>
    <row r="34" spans="1:10">
      <c r="A34" s="176">
        <v>34</v>
      </c>
      <c r="B34" s="183" t="s">
        <v>868</v>
      </c>
      <c r="C34" s="103"/>
      <c r="D34" s="109">
        <v>3669</v>
      </c>
      <c r="E34" s="109"/>
      <c r="F34" s="111">
        <v>4500</v>
      </c>
      <c r="G34" s="111"/>
      <c r="H34" s="111">
        <v>3700</v>
      </c>
      <c r="I34" s="111"/>
      <c r="J34" s="111">
        <v>4500</v>
      </c>
    </row>
    <row r="35" spans="1:10">
      <c r="A35" s="176">
        <v>35</v>
      </c>
      <c r="B35" s="183" t="s">
        <v>339</v>
      </c>
      <c r="C35" s="103"/>
      <c r="D35" s="109">
        <v>326</v>
      </c>
      <c r="E35" s="109"/>
      <c r="F35" s="111">
        <v>500</v>
      </c>
      <c r="G35" s="111"/>
      <c r="H35" s="111">
        <v>400</v>
      </c>
      <c r="I35" s="111"/>
      <c r="J35" s="111">
        <v>500</v>
      </c>
    </row>
    <row r="36" spans="1:10">
      <c r="A36" s="176">
        <v>36</v>
      </c>
      <c r="B36" s="181" t="s">
        <v>34</v>
      </c>
      <c r="C36" s="117"/>
      <c r="D36" s="118"/>
      <c r="E36" s="118"/>
      <c r="F36" s="118"/>
      <c r="G36" s="118"/>
      <c r="H36" s="118"/>
      <c r="I36" s="118"/>
      <c r="J36" s="118"/>
    </row>
    <row r="37" spans="1:10">
      <c r="A37" s="176">
        <v>37</v>
      </c>
      <c r="B37" s="184" t="s">
        <v>340</v>
      </c>
      <c r="C37" s="155"/>
      <c r="D37" s="118">
        <v>0</v>
      </c>
      <c r="E37" s="118"/>
      <c r="F37" s="111">
        <v>33658</v>
      </c>
      <c r="G37" s="113"/>
      <c r="H37" s="116">
        <v>32158</v>
      </c>
      <c r="I37" s="118"/>
      <c r="J37" s="116">
        <v>27000</v>
      </c>
    </row>
    <row r="38" spans="1:10">
      <c r="A38" s="176">
        <v>38</v>
      </c>
      <c r="B38" s="184" t="s">
        <v>866</v>
      </c>
      <c r="C38" s="155"/>
      <c r="D38" s="113"/>
      <c r="E38" s="118"/>
      <c r="F38" s="111"/>
      <c r="G38" s="113"/>
      <c r="H38" s="113"/>
      <c r="I38" s="118"/>
      <c r="J38" s="113"/>
    </row>
    <row r="39" spans="1:10">
      <c r="A39" s="176">
        <v>39</v>
      </c>
      <c r="B39" s="184" t="s">
        <v>869</v>
      </c>
      <c r="C39" s="117"/>
      <c r="D39" s="118"/>
      <c r="E39" s="118"/>
      <c r="F39" s="113"/>
      <c r="G39" s="118"/>
      <c r="H39" s="118"/>
      <c r="I39" s="118"/>
      <c r="J39" s="113"/>
    </row>
    <row r="40" spans="1:10">
      <c r="A40" s="176">
        <v>40</v>
      </c>
      <c r="B40" s="183" t="s">
        <v>341</v>
      </c>
      <c r="C40" s="103"/>
      <c r="D40" s="109">
        <v>2700</v>
      </c>
      <c r="E40" s="109"/>
      <c r="F40" s="111">
        <v>2700</v>
      </c>
      <c r="G40" s="109"/>
      <c r="H40" s="111">
        <v>2700</v>
      </c>
      <c r="I40" s="111"/>
      <c r="J40" s="156">
        <v>0</v>
      </c>
    </row>
    <row r="41" spans="1:10">
      <c r="A41" s="176">
        <v>41</v>
      </c>
      <c r="B41" s="181" t="s">
        <v>36</v>
      </c>
      <c r="C41" s="103"/>
      <c r="D41" s="109"/>
      <c r="E41" s="109"/>
      <c r="F41" s="161"/>
      <c r="G41" s="109"/>
      <c r="H41" s="109"/>
      <c r="I41" s="109"/>
      <c r="J41" s="109"/>
    </row>
    <row r="42" spans="1:10">
      <c r="A42" s="176">
        <v>42</v>
      </c>
      <c r="B42" s="186" t="s">
        <v>39</v>
      </c>
      <c r="C42" s="117"/>
      <c r="D42" s="118">
        <f>SUM(D15:D41)</f>
        <v>93117</v>
      </c>
      <c r="E42" s="118"/>
      <c r="F42" s="118">
        <f>SUM(F15:F41)</f>
        <v>137105</v>
      </c>
      <c r="G42" s="118"/>
      <c r="H42" s="113">
        <f>SUM(H15:H41)</f>
        <v>139614</v>
      </c>
      <c r="I42" s="113"/>
      <c r="J42" s="113">
        <f>SUM(J15:J41)</f>
        <v>140580</v>
      </c>
    </row>
    <row r="43" spans="1:10" ht="15.75" thickBot="1">
      <c r="A43" s="176">
        <v>43</v>
      </c>
      <c r="B43" s="105" t="s">
        <v>40</v>
      </c>
      <c r="C43" s="117"/>
      <c r="D43" s="120">
        <f>D12-D42</f>
        <v>11103</v>
      </c>
      <c r="E43" s="118"/>
      <c r="F43" s="120">
        <f>F12-F42</f>
        <v>2553</v>
      </c>
      <c r="G43" s="118"/>
      <c r="H43" s="120">
        <f>H12-H42</f>
        <v>1797</v>
      </c>
      <c r="I43" s="118"/>
      <c r="J43" s="120">
        <f>J12-J42</f>
        <v>420</v>
      </c>
    </row>
    <row r="44" spans="1:10" ht="15.75" thickTop="1">
      <c r="A44" s="176"/>
      <c r="B44" s="105"/>
      <c r="C44" s="117"/>
      <c r="D44" s="122"/>
      <c r="E44" s="118"/>
      <c r="F44" s="122"/>
      <c r="G44" s="118"/>
      <c r="H44" s="122"/>
      <c r="I44" s="118"/>
      <c r="J44" s="122"/>
    </row>
    <row r="45" spans="1:10">
      <c r="A45" s="176"/>
      <c r="B45" s="105"/>
      <c r="C45" s="117"/>
      <c r="D45" s="122"/>
      <c r="E45" s="118"/>
      <c r="F45" s="122"/>
      <c r="G45" s="118"/>
      <c r="H45" s="122"/>
      <c r="I45" s="118"/>
      <c r="J45" s="122"/>
    </row>
    <row r="46" spans="1:10">
      <c r="A46" s="176" t="s">
        <v>79</v>
      </c>
      <c r="B46" s="71" t="s">
        <v>761</v>
      </c>
      <c r="C46" s="117"/>
      <c r="D46" s="122"/>
      <c r="E46" s="118"/>
      <c r="F46" s="122"/>
      <c r="G46" s="118"/>
      <c r="H46" s="122"/>
      <c r="I46" s="118"/>
      <c r="J46" s="122"/>
    </row>
    <row r="47" spans="1:10">
      <c r="A47" s="176"/>
      <c r="B47" s="71" t="s">
        <v>762</v>
      </c>
      <c r="C47" s="117"/>
      <c r="D47" s="122"/>
      <c r="E47" s="118"/>
      <c r="F47" s="122"/>
      <c r="G47" s="118"/>
      <c r="H47" s="122"/>
      <c r="I47" s="118"/>
      <c r="J47" s="122"/>
    </row>
    <row r="48" spans="1:10">
      <c r="A48" s="176"/>
      <c r="B48" s="71" t="s">
        <v>763</v>
      </c>
      <c r="C48" s="117"/>
      <c r="D48" s="122"/>
      <c r="E48" s="118"/>
      <c r="F48" s="122"/>
      <c r="G48" s="118"/>
      <c r="H48" s="122"/>
      <c r="I48" s="118"/>
      <c r="J48" s="122"/>
    </row>
    <row r="49" spans="1:10">
      <c r="A49" s="176"/>
      <c r="B49" s="71"/>
      <c r="C49" s="117"/>
      <c r="D49" s="122"/>
      <c r="E49" s="118"/>
      <c r="F49" s="122"/>
      <c r="G49" s="118"/>
      <c r="H49" s="122"/>
      <c r="I49" s="118"/>
      <c r="J49" s="122"/>
    </row>
    <row r="50" spans="1:10">
      <c r="A50" t="s">
        <v>79</v>
      </c>
      <c r="B50" s="128" t="s">
        <v>342</v>
      </c>
      <c r="C50" s="168"/>
      <c r="D50" s="168"/>
      <c r="E50" s="168"/>
      <c r="F50" s="168"/>
      <c r="G50" s="168"/>
      <c r="H50" s="168"/>
      <c r="I50" s="168"/>
      <c r="J50" s="168"/>
    </row>
    <row r="51" spans="1:10">
      <c r="B51" s="128" t="s">
        <v>343</v>
      </c>
      <c r="C51" s="128"/>
      <c r="D51" s="128"/>
      <c r="E51" s="128"/>
      <c r="F51" s="128"/>
      <c r="G51" s="128"/>
      <c r="H51" s="128"/>
      <c r="I51" s="168"/>
      <c r="J51" s="168"/>
    </row>
    <row r="52" spans="1:10">
      <c r="B52" s="152" t="s">
        <v>344</v>
      </c>
      <c r="C52" s="170"/>
      <c r="D52" s="170"/>
      <c r="E52" s="170"/>
      <c r="F52" s="170"/>
      <c r="G52" s="170"/>
      <c r="H52" s="170"/>
      <c r="I52" s="168"/>
      <c r="J52" s="168"/>
    </row>
    <row r="53" spans="1:10">
      <c r="B53" s="170" t="s">
        <v>345</v>
      </c>
      <c r="C53" s="170"/>
      <c r="D53" s="170"/>
      <c r="E53" s="170"/>
      <c r="F53" s="170"/>
      <c r="G53" s="170"/>
      <c r="H53" s="170"/>
      <c r="I53" s="168"/>
      <c r="J53" s="168"/>
    </row>
    <row r="54" spans="1:10">
      <c r="B54" s="170" t="s">
        <v>346</v>
      </c>
      <c r="C54" s="170"/>
      <c r="D54" s="170"/>
      <c r="E54" s="170"/>
      <c r="F54" s="170"/>
      <c r="G54" s="170"/>
      <c r="H54" s="170"/>
      <c r="I54" s="168"/>
      <c r="J54" s="168"/>
    </row>
    <row r="55" spans="1:10">
      <c r="B55" s="170" t="s">
        <v>347</v>
      </c>
      <c r="C55" s="170"/>
      <c r="D55" s="170"/>
      <c r="E55" s="170"/>
      <c r="F55" s="170"/>
      <c r="G55" s="170"/>
      <c r="H55" s="170"/>
      <c r="I55" s="168"/>
      <c r="J55" s="168"/>
    </row>
    <row r="56" spans="1:10">
      <c r="B56" s="170" t="s">
        <v>348</v>
      </c>
      <c r="C56" s="164"/>
      <c r="D56" s="164"/>
      <c r="E56" s="164"/>
      <c r="F56" s="164"/>
      <c r="G56" s="168"/>
      <c r="H56" s="168"/>
      <c r="I56" s="168"/>
      <c r="J56" s="168"/>
    </row>
    <row r="57" spans="1:10">
      <c r="B57" s="170" t="s">
        <v>349</v>
      </c>
      <c r="C57" s="164"/>
      <c r="D57" s="164"/>
      <c r="E57" s="164"/>
      <c r="F57" s="164"/>
      <c r="G57" s="168"/>
      <c r="H57" s="168"/>
      <c r="I57" s="168"/>
      <c r="J57" s="168"/>
    </row>
    <row r="58" spans="1:10">
      <c r="B58" s="170" t="s">
        <v>350</v>
      </c>
    </row>
    <row r="59" spans="1:10">
      <c r="B59" s="170" t="s">
        <v>351</v>
      </c>
    </row>
    <row r="60" spans="1:10">
      <c r="B60" s="170"/>
    </row>
    <row r="61" spans="1:10">
      <c r="B61" s="125" t="s">
        <v>618</v>
      </c>
    </row>
  </sheetData>
  <printOptions gridLines="1"/>
  <pageMargins left="0.5" right="0" top="0.25" bottom="0" header="0" footer="0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19" workbookViewId="0">
      <selection activeCell="O16" sqref="O16"/>
    </sheetView>
  </sheetViews>
  <sheetFormatPr defaultRowHeight="15"/>
  <cols>
    <col min="1" max="1" width="4" customWidth="1"/>
    <col min="2" max="2" width="28" customWidth="1"/>
    <col min="3" max="3" width="2.28515625" customWidth="1"/>
    <col min="4" max="4" width="12.7109375" customWidth="1"/>
    <col min="5" max="5" width="1.5703125" customWidth="1"/>
    <col min="6" max="6" width="13.42578125" customWidth="1"/>
    <col min="7" max="7" width="1.85546875" customWidth="1"/>
    <col min="8" max="8" width="13" customWidth="1"/>
    <col min="9" max="9" width="2" customWidth="1"/>
    <col min="10" max="10" width="15.42578125" customWidth="1"/>
  </cols>
  <sheetData>
    <row r="1" spans="1:10" ht="15.75" thickBot="1">
      <c r="A1" s="176">
        <v>1</v>
      </c>
      <c r="B1" s="45" t="s">
        <v>619</v>
      </c>
      <c r="C1" s="46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6">
        <v>2</v>
      </c>
      <c r="B2" s="47" t="s">
        <v>1</v>
      </c>
      <c r="C2" s="48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6">
        <v>3</v>
      </c>
      <c r="B3" s="49" t="s">
        <v>153</v>
      </c>
      <c r="C3" s="48"/>
      <c r="D3" s="109">
        <v>59652</v>
      </c>
      <c r="E3" s="109"/>
      <c r="F3" s="161">
        <v>60000</v>
      </c>
      <c r="G3" s="161"/>
      <c r="H3" s="161">
        <v>60000</v>
      </c>
      <c r="I3" s="161"/>
      <c r="J3" s="161">
        <v>60000</v>
      </c>
    </row>
    <row r="4" spans="1:10">
      <c r="A4" s="176">
        <v>4</v>
      </c>
      <c r="B4" s="49" t="s">
        <v>352</v>
      </c>
      <c r="C4" s="48"/>
      <c r="D4" s="109">
        <v>440</v>
      </c>
      <c r="E4" s="109"/>
      <c r="F4" s="161">
        <v>340</v>
      </c>
      <c r="G4" s="161"/>
      <c r="H4" s="161">
        <v>500</v>
      </c>
      <c r="I4" s="161"/>
      <c r="J4" s="161">
        <v>340</v>
      </c>
    </row>
    <row r="5" spans="1:10">
      <c r="A5" s="176">
        <v>5</v>
      </c>
      <c r="B5" s="49" t="s">
        <v>353</v>
      </c>
      <c r="C5" s="48"/>
      <c r="D5" s="109">
        <v>20</v>
      </c>
      <c r="E5" s="109"/>
      <c r="F5" s="161">
        <v>0</v>
      </c>
      <c r="G5" s="161"/>
      <c r="H5" s="161">
        <v>31</v>
      </c>
      <c r="I5" s="161"/>
      <c r="J5" s="161">
        <v>0</v>
      </c>
    </row>
    <row r="6" spans="1:10">
      <c r="A6" s="176">
        <v>6</v>
      </c>
      <c r="B6" s="49" t="s">
        <v>354</v>
      </c>
      <c r="C6" s="48"/>
      <c r="D6" s="109">
        <v>1256</v>
      </c>
      <c r="E6" s="109"/>
      <c r="F6" s="161">
        <v>1600</v>
      </c>
      <c r="G6" s="161"/>
      <c r="H6" s="161">
        <v>4500</v>
      </c>
      <c r="I6" s="161"/>
      <c r="J6" s="123">
        <v>3000</v>
      </c>
    </row>
    <row r="7" spans="1:10">
      <c r="A7" s="176">
        <v>7</v>
      </c>
      <c r="B7" s="220" t="s">
        <v>355</v>
      </c>
      <c r="C7" s="48"/>
      <c r="D7" s="109">
        <v>66800</v>
      </c>
      <c r="E7" s="109"/>
      <c r="F7" s="111">
        <v>66800</v>
      </c>
      <c r="G7" s="111"/>
      <c r="H7" s="111">
        <v>66800</v>
      </c>
      <c r="I7" s="111"/>
      <c r="J7" s="116">
        <v>66800</v>
      </c>
    </row>
    <row r="8" spans="1:10">
      <c r="A8" s="176">
        <v>8</v>
      </c>
      <c r="B8" s="220" t="s">
        <v>967</v>
      </c>
      <c r="C8" s="55"/>
      <c r="D8" s="111">
        <v>10000</v>
      </c>
      <c r="E8" s="111"/>
      <c r="F8" s="111">
        <v>10000</v>
      </c>
      <c r="G8" s="111"/>
      <c r="H8" s="111">
        <v>10000</v>
      </c>
      <c r="I8" s="111"/>
      <c r="J8" s="116">
        <v>10000</v>
      </c>
    </row>
    <row r="9" spans="1:10">
      <c r="A9" s="176">
        <v>9</v>
      </c>
      <c r="B9" s="220" t="s">
        <v>966</v>
      </c>
      <c r="C9" s="55"/>
      <c r="D9" s="111">
        <v>0</v>
      </c>
      <c r="E9" s="111"/>
      <c r="F9" s="111">
        <v>0</v>
      </c>
      <c r="G9" s="111"/>
      <c r="H9" s="111">
        <v>0</v>
      </c>
      <c r="I9" s="111"/>
      <c r="J9" s="116">
        <v>7000</v>
      </c>
    </row>
    <row r="10" spans="1:10">
      <c r="A10" s="176">
        <v>10</v>
      </c>
      <c r="B10" s="49" t="s">
        <v>356</v>
      </c>
      <c r="C10" s="48"/>
      <c r="D10" s="111">
        <v>3319</v>
      </c>
      <c r="E10" s="109"/>
      <c r="F10" s="111">
        <v>895</v>
      </c>
      <c r="G10" s="111"/>
      <c r="H10" s="111">
        <v>6345</v>
      </c>
      <c r="I10" s="111"/>
      <c r="J10" s="111">
        <v>1500</v>
      </c>
    </row>
    <row r="11" spans="1:10">
      <c r="A11" s="176">
        <v>11</v>
      </c>
      <c r="B11" s="91" t="s">
        <v>941</v>
      </c>
      <c r="C11" s="59"/>
      <c r="D11" s="113">
        <v>0</v>
      </c>
      <c r="E11" s="118"/>
      <c r="F11" s="113">
        <v>0</v>
      </c>
      <c r="G11" s="113"/>
      <c r="H11" s="113">
        <v>0</v>
      </c>
      <c r="I11" s="113"/>
      <c r="J11" s="222">
        <v>1640</v>
      </c>
    </row>
    <row r="12" spans="1:10">
      <c r="A12" s="176">
        <v>12</v>
      </c>
      <c r="B12" s="91" t="s">
        <v>850</v>
      </c>
      <c r="C12" s="92"/>
      <c r="D12" s="317"/>
      <c r="E12" s="111"/>
      <c r="F12" s="111">
        <v>0</v>
      </c>
      <c r="G12" s="111"/>
      <c r="H12" s="111">
        <v>13939</v>
      </c>
      <c r="I12" s="111"/>
      <c r="J12" s="222">
        <v>27500</v>
      </c>
    </row>
    <row r="13" spans="1:10">
      <c r="A13" s="176">
        <v>13</v>
      </c>
      <c r="B13" s="58" t="s">
        <v>15</v>
      </c>
      <c r="C13" s="221"/>
      <c r="D13" s="118">
        <f>SUM(D3:D12)</f>
        <v>141487</v>
      </c>
      <c r="E13" s="118"/>
      <c r="F13" s="113">
        <f>SUM(F3:F12)</f>
        <v>139635</v>
      </c>
      <c r="G13" s="113"/>
      <c r="H13" s="113">
        <f>SUM(H3:H12)</f>
        <v>162115</v>
      </c>
      <c r="I13" s="113"/>
      <c r="J13" s="113">
        <f>SUM(J3:J12)</f>
        <v>177780</v>
      </c>
    </row>
    <row r="14" spans="1:10">
      <c r="A14" s="176">
        <v>14</v>
      </c>
      <c r="B14" s="47" t="s">
        <v>16</v>
      </c>
      <c r="C14" s="48"/>
      <c r="D14" s="109"/>
      <c r="E14" s="109"/>
      <c r="F14" s="111"/>
      <c r="G14" s="111"/>
      <c r="H14" s="111"/>
      <c r="I14" s="111"/>
      <c r="J14" s="111"/>
    </row>
    <row r="15" spans="1:10">
      <c r="A15" s="176">
        <v>15</v>
      </c>
      <c r="B15" s="47" t="s">
        <v>17</v>
      </c>
      <c r="C15" s="48"/>
      <c r="D15" s="109"/>
      <c r="E15" s="109"/>
      <c r="F15" s="111"/>
      <c r="G15" s="111"/>
      <c r="H15" s="111"/>
      <c r="I15" s="111"/>
      <c r="J15" s="111"/>
    </row>
    <row r="16" spans="1:10">
      <c r="A16" s="176">
        <v>16</v>
      </c>
      <c r="B16" s="49" t="s">
        <v>357</v>
      </c>
      <c r="C16" s="48"/>
      <c r="D16" s="109">
        <v>51262</v>
      </c>
      <c r="E16" s="109"/>
      <c r="F16" s="111">
        <v>51771</v>
      </c>
      <c r="G16" s="111"/>
      <c r="H16" s="111">
        <v>56096</v>
      </c>
      <c r="I16" s="111"/>
      <c r="J16" s="111">
        <v>56431</v>
      </c>
    </row>
    <row r="17" spans="1:10">
      <c r="A17" s="176">
        <v>17</v>
      </c>
      <c r="B17" s="49" t="s">
        <v>358</v>
      </c>
      <c r="C17" s="48"/>
      <c r="D17" s="109">
        <v>3461</v>
      </c>
      <c r="E17" s="109"/>
      <c r="F17" s="111">
        <v>2000</v>
      </c>
      <c r="G17" s="111"/>
      <c r="H17" s="111">
        <v>2750</v>
      </c>
      <c r="I17" s="111"/>
      <c r="J17" s="111">
        <v>2000</v>
      </c>
    </row>
    <row r="18" spans="1:10">
      <c r="A18" s="176">
        <v>18</v>
      </c>
      <c r="B18" s="49" t="s">
        <v>20</v>
      </c>
      <c r="C18" s="48"/>
      <c r="D18" s="109">
        <v>3080</v>
      </c>
      <c r="E18" s="109"/>
      <c r="F18" s="111">
        <v>3334</v>
      </c>
      <c r="G18" s="111"/>
      <c r="H18" s="111">
        <v>3648</v>
      </c>
      <c r="I18" s="111"/>
      <c r="J18" s="111">
        <v>3623</v>
      </c>
    </row>
    <row r="19" spans="1:10">
      <c r="A19" s="176">
        <v>19</v>
      </c>
      <c r="B19" s="49" t="s">
        <v>21</v>
      </c>
      <c r="C19" s="48"/>
      <c r="D19" s="109">
        <v>720</v>
      </c>
      <c r="E19" s="109"/>
      <c r="F19" s="111">
        <v>780</v>
      </c>
      <c r="G19" s="111"/>
      <c r="H19" s="111">
        <v>853</v>
      </c>
      <c r="I19" s="111"/>
      <c r="J19" s="111">
        <v>847</v>
      </c>
    </row>
    <row r="20" spans="1:10">
      <c r="A20" s="176">
        <v>20</v>
      </c>
      <c r="B20" s="49" t="s">
        <v>22</v>
      </c>
      <c r="C20" s="48"/>
      <c r="D20" s="109">
        <v>3283</v>
      </c>
      <c r="E20" s="109"/>
      <c r="F20" s="111">
        <v>3226</v>
      </c>
      <c r="G20" s="111"/>
      <c r="H20" s="111">
        <v>3530</v>
      </c>
      <c r="I20" s="111"/>
      <c r="J20" s="111">
        <v>3506</v>
      </c>
    </row>
    <row r="21" spans="1:10">
      <c r="A21" s="176">
        <v>21</v>
      </c>
      <c r="B21" s="49" t="s">
        <v>23</v>
      </c>
      <c r="C21" s="48"/>
      <c r="D21" s="109">
        <v>30051</v>
      </c>
      <c r="E21" s="109"/>
      <c r="F21" s="111">
        <v>23692</v>
      </c>
      <c r="G21" s="111"/>
      <c r="H21" s="111">
        <v>23251</v>
      </c>
      <c r="I21" s="111"/>
      <c r="J21" s="113">
        <v>23982</v>
      </c>
    </row>
    <row r="22" spans="1:10">
      <c r="A22" s="176">
        <v>22</v>
      </c>
      <c r="B22" s="47" t="s">
        <v>24</v>
      </c>
      <c r="C22" s="48"/>
      <c r="D22" s="109"/>
      <c r="E22" s="109"/>
      <c r="F22" s="111"/>
      <c r="G22" s="111"/>
      <c r="H22" s="111"/>
      <c r="I22" s="111"/>
      <c r="J22" s="111"/>
    </row>
    <row r="23" spans="1:10">
      <c r="A23" s="176">
        <v>23</v>
      </c>
      <c r="B23" s="49" t="s">
        <v>847</v>
      </c>
      <c r="C23" s="48"/>
      <c r="D23" s="109">
        <v>0</v>
      </c>
      <c r="E23" s="109"/>
      <c r="F23" s="111">
        <v>120</v>
      </c>
      <c r="G23" s="111"/>
      <c r="H23" s="111">
        <v>30</v>
      </c>
      <c r="I23" s="111"/>
      <c r="J23" s="111">
        <v>30</v>
      </c>
    </row>
    <row r="24" spans="1:10">
      <c r="A24" s="176">
        <v>24</v>
      </c>
      <c r="B24" s="49" t="s">
        <v>359</v>
      </c>
      <c r="C24" s="48"/>
      <c r="D24" s="109">
        <v>65</v>
      </c>
      <c r="E24" s="109"/>
      <c r="F24" s="111">
        <v>900</v>
      </c>
      <c r="G24" s="111"/>
      <c r="H24" s="111">
        <v>100</v>
      </c>
      <c r="I24" s="111"/>
      <c r="J24" s="111">
        <v>900</v>
      </c>
    </row>
    <row r="25" spans="1:10">
      <c r="A25" s="176">
        <v>25</v>
      </c>
      <c r="B25" s="49" t="s">
        <v>360</v>
      </c>
      <c r="C25" s="48"/>
      <c r="D25" s="109">
        <v>194</v>
      </c>
      <c r="E25" s="109"/>
      <c r="F25" s="111">
        <v>286</v>
      </c>
      <c r="G25" s="111"/>
      <c r="H25" s="111">
        <v>265</v>
      </c>
      <c r="I25" s="111"/>
      <c r="J25" s="111">
        <v>300</v>
      </c>
    </row>
    <row r="26" spans="1:10">
      <c r="A26" s="176">
        <v>26</v>
      </c>
      <c r="B26" s="49" t="s">
        <v>361</v>
      </c>
      <c r="C26" s="48"/>
      <c r="D26" s="109">
        <v>4791</v>
      </c>
      <c r="E26" s="109"/>
      <c r="F26" s="111">
        <v>5000</v>
      </c>
      <c r="G26" s="111"/>
      <c r="H26" s="111">
        <v>4700</v>
      </c>
      <c r="I26" s="111"/>
      <c r="J26" s="111">
        <v>5000</v>
      </c>
    </row>
    <row r="27" spans="1:10">
      <c r="A27" s="176">
        <v>27</v>
      </c>
      <c r="B27" s="28" t="s">
        <v>925</v>
      </c>
      <c r="C27" s="48"/>
      <c r="D27" s="109">
        <v>12314</v>
      </c>
      <c r="E27" s="109"/>
      <c r="F27" s="111">
        <v>14962</v>
      </c>
      <c r="G27" s="111"/>
      <c r="H27" s="111">
        <v>14861</v>
      </c>
      <c r="I27" s="111"/>
      <c r="J27" s="116">
        <v>17833</v>
      </c>
    </row>
    <row r="28" spans="1:10">
      <c r="A28" s="176">
        <v>28</v>
      </c>
      <c r="B28" s="49" t="s">
        <v>362</v>
      </c>
      <c r="C28" s="48"/>
      <c r="D28" s="109">
        <v>6645</v>
      </c>
      <c r="E28" s="109"/>
      <c r="F28" s="111">
        <v>6500</v>
      </c>
      <c r="G28" s="111"/>
      <c r="H28" s="111">
        <v>7074</v>
      </c>
      <c r="I28" s="111"/>
      <c r="J28" s="111">
        <v>7100</v>
      </c>
    </row>
    <row r="29" spans="1:10">
      <c r="A29" s="176">
        <v>29</v>
      </c>
      <c r="B29" s="49" t="s">
        <v>363</v>
      </c>
      <c r="C29" s="48"/>
      <c r="D29" s="109">
        <v>275</v>
      </c>
      <c r="E29" s="109"/>
      <c r="F29" s="111">
        <v>400</v>
      </c>
      <c r="G29" s="111"/>
      <c r="H29" s="111">
        <v>400</v>
      </c>
      <c r="I29" s="111"/>
      <c r="J29" s="111">
        <v>400</v>
      </c>
    </row>
    <row r="30" spans="1:10">
      <c r="A30" s="176">
        <v>30</v>
      </c>
      <c r="B30" s="49" t="s">
        <v>626</v>
      </c>
      <c r="C30" s="48"/>
      <c r="D30" s="109">
        <v>6501</v>
      </c>
      <c r="E30" s="109"/>
      <c r="F30" s="111">
        <v>10000</v>
      </c>
      <c r="G30" s="111"/>
      <c r="H30" s="111">
        <v>8800</v>
      </c>
      <c r="I30" s="111"/>
      <c r="J30" s="111">
        <v>10000</v>
      </c>
    </row>
    <row r="31" spans="1:10">
      <c r="A31" s="176">
        <v>31</v>
      </c>
      <c r="B31" s="49" t="s">
        <v>364</v>
      </c>
      <c r="C31" s="48"/>
      <c r="D31" s="109"/>
      <c r="E31" s="109"/>
      <c r="F31" s="111"/>
      <c r="G31" s="111"/>
      <c r="H31" s="111"/>
      <c r="I31" s="111"/>
      <c r="J31" s="111"/>
    </row>
    <row r="32" spans="1:10">
      <c r="A32" s="176">
        <v>32</v>
      </c>
      <c r="B32" s="64" t="s">
        <v>365</v>
      </c>
      <c r="C32" s="48"/>
      <c r="D32" s="109"/>
      <c r="E32" s="109"/>
      <c r="F32" s="111"/>
      <c r="G32" s="111"/>
      <c r="H32" s="111"/>
      <c r="I32" s="111"/>
      <c r="J32" s="111"/>
    </row>
    <row r="33" spans="1:10">
      <c r="A33" s="176">
        <v>33</v>
      </c>
      <c r="B33" s="49" t="s">
        <v>366</v>
      </c>
      <c r="C33" s="48"/>
      <c r="D33" s="109">
        <v>287</v>
      </c>
      <c r="E33" s="109"/>
      <c r="F33" s="111">
        <v>1200</v>
      </c>
      <c r="G33" s="111"/>
      <c r="H33" s="111">
        <v>1200</v>
      </c>
      <c r="I33" s="111"/>
      <c r="J33" s="111">
        <v>1200</v>
      </c>
    </row>
    <row r="34" spans="1:10">
      <c r="A34" s="176">
        <v>34</v>
      </c>
      <c r="B34" s="49" t="s">
        <v>30</v>
      </c>
      <c r="C34" s="48"/>
      <c r="D34" s="109">
        <v>342</v>
      </c>
      <c r="E34" s="109"/>
      <c r="F34" s="111">
        <v>500</v>
      </c>
      <c r="G34" s="111"/>
      <c r="H34" s="111">
        <v>380</v>
      </c>
      <c r="I34" s="111"/>
      <c r="J34" s="111">
        <v>500</v>
      </c>
    </row>
    <row r="35" spans="1:10">
      <c r="A35" s="176">
        <v>35</v>
      </c>
      <c r="B35" s="91" t="s">
        <v>957</v>
      </c>
      <c r="C35" s="48"/>
      <c r="D35" s="109">
        <v>686</v>
      </c>
      <c r="E35" s="109"/>
      <c r="F35" s="111">
        <v>9935</v>
      </c>
      <c r="G35" s="111"/>
      <c r="H35" s="111">
        <v>10858</v>
      </c>
      <c r="I35" s="111"/>
      <c r="J35" s="222">
        <v>2500</v>
      </c>
    </row>
    <row r="36" spans="1:10">
      <c r="A36" s="176">
        <v>36</v>
      </c>
      <c r="B36" s="49" t="s">
        <v>367</v>
      </c>
      <c r="C36" s="48"/>
      <c r="D36" s="109">
        <v>12683</v>
      </c>
      <c r="E36" s="109"/>
      <c r="F36" s="111">
        <v>14500</v>
      </c>
      <c r="G36" s="111"/>
      <c r="H36" s="111">
        <v>13500</v>
      </c>
      <c r="I36" s="111"/>
      <c r="J36" s="113">
        <v>16140</v>
      </c>
    </row>
    <row r="37" spans="1:10">
      <c r="A37" s="176">
        <v>37</v>
      </c>
      <c r="B37" s="49" t="s">
        <v>851</v>
      </c>
      <c r="C37" s="48"/>
      <c r="D37" s="109"/>
      <c r="E37" s="109"/>
      <c r="F37" s="109"/>
      <c r="G37" s="109"/>
      <c r="H37" s="109"/>
      <c r="I37" s="109"/>
      <c r="J37" s="109"/>
    </row>
    <row r="38" spans="1:10">
      <c r="A38" s="176">
        <v>38</v>
      </c>
      <c r="B38" s="49" t="s">
        <v>965</v>
      </c>
      <c r="C38" s="48"/>
      <c r="D38" s="109"/>
      <c r="E38" s="109"/>
      <c r="F38" s="109"/>
      <c r="G38" s="109"/>
      <c r="H38" s="109"/>
      <c r="I38" s="109"/>
      <c r="J38" s="109"/>
    </row>
    <row r="39" spans="1:10">
      <c r="A39" s="176">
        <v>39</v>
      </c>
      <c r="B39" s="47" t="s">
        <v>34</v>
      </c>
      <c r="C39" s="48"/>
      <c r="D39" s="109"/>
      <c r="E39" s="109"/>
      <c r="F39" s="109"/>
      <c r="G39" s="109"/>
      <c r="H39" s="109"/>
      <c r="I39" s="109"/>
      <c r="J39" s="109"/>
    </row>
    <row r="40" spans="1:10">
      <c r="A40" s="176">
        <v>40</v>
      </c>
      <c r="B40" s="91" t="s">
        <v>848</v>
      </c>
      <c r="C40" s="48"/>
      <c r="D40" s="109">
        <v>0</v>
      </c>
      <c r="E40" s="109"/>
      <c r="F40" s="161">
        <v>0</v>
      </c>
      <c r="G40" s="109"/>
      <c r="H40" s="111">
        <v>0</v>
      </c>
      <c r="I40" s="111"/>
      <c r="J40" s="255">
        <v>25000</v>
      </c>
    </row>
    <row r="41" spans="1:10">
      <c r="A41" s="176">
        <v>41</v>
      </c>
      <c r="B41" s="49" t="s">
        <v>849</v>
      </c>
      <c r="C41" s="48"/>
      <c r="D41" s="109">
        <v>0</v>
      </c>
      <c r="E41" s="109"/>
      <c r="F41" s="161">
        <v>0</v>
      </c>
      <c r="G41" s="109"/>
      <c r="H41" s="111">
        <v>0</v>
      </c>
      <c r="I41" s="111"/>
      <c r="J41" s="161">
        <v>0</v>
      </c>
    </row>
    <row r="42" spans="1:10">
      <c r="A42" s="176">
        <v>42</v>
      </c>
      <c r="B42" s="49" t="s">
        <v>76</v>
      </c>
      <c r="C42" s="48"/>
      <c r="D42" s="109">
        <v>0</v>
      </c>
      <c r="E42" s="109"/>
      <c r="F42" s="111">
        <v>0</v>
      </c>
      <c r="G42" s="109"/>
      <c r="H42" s="111">
        <v>0</v>
      </c>
      <c r="I42" s="111"/>
      <c r="J42" s="111">
        <v>0</v>
      </c>
    </row>
    <row r="43" spans="1:10">
      <c r="A43" s="176">
        <v>43</v>
      </c>
      <c r="B43" s="47" t="s">
        <v>36</v>
      </c>
      <c r="C43" s="59"/>
      <c r="D43" s="118"/>
      <c r="E43" s="118"/>
      <c r="F43" s="118"/>
      <c r="G43" s="118"/>
      <c r="H43" s="118"/>
      <c r="I43" s="118"/>
      <c r="J43" s="118"/>
    </row>
    <row r="44" spans="1:10">
      <c r="A44" s="176">
        <v>44</v>
      </c>
      <c r="B44" s="58" t="s">
        <v>39</v>
      </c>
      <c r="C44" s="59"/>
      <c r="D44" s="118">
        <f>SUM(D16:D43)</f>
        <v>136640</v>
      </c>
      <c r="E44" s="118"/>
      <c r="F44" s="118">
        <f>SUM(F16:F43)</f>
        <v>149106</v>
      </c>
      <c r="G44" s="118"/>
      <c r="H44" s="113">
        <f>SUM(H16:H43)</f>
        <v>152296</v>
      </c>
      <c r="I44" s="113"/>
      <c r="J44" s="113">
        <f>SUM(J16:J43)</f>
        <v>177292</v>
      </c>
    </row>
    <row r="45" spans="1:10" ht="15.75" thickBot="1">
      <c r="A45" s="176">
        <v>45</v>
      </c>
      <c r="B45" s="58" t="s">
        <v>40</v>
      </c>
      <c r="C45" s="59"/>
      <c r="D45" s="120">
        <f>D13-D44</f>
        <v>4847</v>
      </c>
      <c r="E45" s="118"/>
      <c r="F45" s="120">
        <f>F13-F44</f>
        <v>-9471</v>
      </c>
      <c r="G45" s="118"/>
      <c r="H45" s="120">
        <f>H13-H44</f>
        <v>9819</v>
      </c>
      <c r="I45" s="118"/>
      <c r="J45" s="120">
        <f>J13-J44</f>
        <v>488</v>
      </c>
    </row>
    <row r="46" spans="1:10" ht="15.75" thickTop="1">
      <c r="A46" s="176"/>
      <c r="D46" s="168"/>
      <c r="E46" s="168"/>
      <c r="F46" s="168"/>
      <c r="G46" s="168"/>
      <c r="H46" s="168"/>
      <c r="I46" s="168"/>
      <c r="J46" s="168"/>
    </row>
    <row r="47" spans="1:10">
      <c r="A47" s="176"/>
      <c r="B47" s="71" t="s">
        <v>764</v>
      </c>
      <c r="D47" s="168" t="s">
        <v>368</v>
      </c>
      <c r="E47" s="168"/>
      <c r="F47" s="168"/>
      <c r="G47" s="168"/>
      <c r="H47" s="168"/>
      <c r="I47" s="168"/>
      <c r="J47" s="168"/>
    </row>
    <row r="48" spans="1:10">
      <c r="B48" s="173" t="s">
        <v>765</v>
      </c>
      <c r="D48" s="168"/>
      <c r="E48" s="168"/>
      <c r="F48" s="168"/>
      <c r="G48" s="168"/>
      <c r="H48" s="168"/>
      <c r="I48" s="168"/>
      <c r="J48" s="168"/>
    </row>
    <row r="49" spans="1:10">
      <c r="B49" s="173" t="s">
        <v>766</v>
      </c>
      <c r="D49" s="168"/>
      <c r="E49" s="168"/>
      <c r="F49" s="168"/>
      <c r="G49" s="168"/>
      <c r="H49" s="168"/>
      <c r="I49" s="168"/>
      <c r="J49" s="168"/>
    </row>
    <row r="50" spans="1:10">
      <c r="B50" s="173" t="s">
        <v>767</v>
      </c>
      <c r="D50" s="168"/>
      <c r="E50" s="168"/>
      <c r="F50" s="168"/>
      <c r="G50" s="168"/>
      <c r="H50" s="168"/>
      <c r="I50" s="168"/>
      <c r="J50" s="168"/>
    </row>
    <row r="51" spans="1:10">
      <c r="B51" s="173" t="s">
        <v>768</v>
      </c>
      <c r="D51" s="168"/>
      <c r="E51" s="168"/>
      <c r="F51" s="168"/>
      <c r="G51" s="168"/>
      <c r="H51" s="168"/>
      <c r="I51" s="168"/>
      <c r="J51" s="168"/>
    </row>
    <row r="52" spans="1:10">
      <c r="B52" s="173"/>
      <c r="D52" s="168"/>
      <c r="E52" s="168"/>
      <c r="F52" s="168"/>
      <c r="G52" s="168"/>
      <c r="H52" s="168"/>
      <c r="I52" s="168"/>
      <c r="J52" s="168"/>
    </row>
    <row r="53" spans="1:10">
      <c r="A53" s="168" t="s">
        <v>79</v>
      </c>
      <c r="B53" s="84" t="s">
        <v>369</v>
      </c>
      <c r="C53" s="84"/>
      <c r="D53" s="128"/>
      <c r="E53" s="128"/>
      <c r="F53" s="128"/>
      <c r="G53" s="168"/>
      <c r="H53" s="168"/>
      <c r="I53" s="168"/>
      <c r="J53" s="168"/>
    </row>
    <row r="54" spans="1:10">
      <c r="A54" s="223"/>
      <c r="B54" s="223" t="s">
        <v>370</v>
      </c>
      <c r="C54" s="84"/>
      <c r="D54" s="84"/>
      <c r="E54" s="128"/>
      <c r="G54" s="168"/>
      <c r="H54" s="168"/>
      <c r="I54" s="168"/>
      <c r="J54" s="168"/>
    </row>
    <row r="55" spans="1:10">
      <c r="B55" s="84" t="s">
        <v>371</v>
      </c>
      <c r="C55" s="84"/>
      <c r="D55" s="84"/>
      <c r="E55" s="84"/>
      <c r="F55" s="84"/>
    </row>
    <row r="56" spans="1:10">
      <c r="B56" s="84" t="s">
        <v>372</v>
      </c>
      <c r="C56" s="84"/>
      <c r="D56" s="84"/>
      <c r="E56" s="84"/>
      <c r="F56" s="84"/>
    </row>
    <row r="57" spans="1:10">
      <c r="B57" s="84" t="s">
        <v>373</v>
      </c>
    </row>
    <row r="58" spans="1:10">
      <c r="B58" s="84" t="s">
        <v>374</v>
      </c>
    </row>
    <row r="59" spans="1:10">
      <c r="B59" s="96" t="s">
        <v>375</v>
      </c>
      <c r="C59" s="90"/>
      <c r="D59" s="90"/>
      <c r="E59" s="90"/>
      <c r="F59" s="90"/>
    </row>
    <row r="60" spans="1:10">
      <c r="B60" s="96" t="s">
        <v>376</v>
      </c>
      <c r="C60" s="90"/>
      <c r="D60" s="90"/>
      <c r="E60" s="90"/>
      <c r="F60" s="90"/>
    </row>
    <row r="61" spans="1:10">
      <c r="B61" s="89" t="s">
        <v>620</v>
      </c>
    </row>
  </sheetData>
  <printOptions gridLines="1"/>
  <pageMargins left="0.5" right="0" top="0.25" bottom="0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7" sqref="M7"/>
    </sheetView>
  </sheetViews>
  <sheetFormatPr defaultRowHeight="15"/>
  <cols>
    <col min="1" max="1" width="3.42578125" customWidth="1"/>
    <col min="2" max="2" width="28.85546875" customWidth="1"/>
    <col min="3" max="3" width="1.85546875" customWidth="1"/>
    <col min="4" max="4" width="11.7109375" customWidth="1"/>
    <col min="5" max="5" width="1.7109375" customWidth="1"/>
    <col min="6" max="6" width="12.28515625" customWidth="1"/>
    <col min="7" max="7" width="1.7109375" customWidth="1"/>
    <col min="8" max="8" width="13.5703125" customWidth="1"/>
    <col min="9" max="9" width="1.5703125" customWidth="1"/>
    <col min="10" max="10" width="14.85546875" customWidth="1"/>
  </cols>
  <sheetData>
    <row r="1" spans="1:10" ht="15.75" thickBot="1">
      <c r="A1" s="176">
        <v>1</v>
      </c>
      <c r="B1" s="224" t="s">
        <v>621</v>
      </c>
      <c r="C1" s="46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>
      <c r="A2" s="176">
        <v>2</v>
      </c>
      <c r="B2" s="115" t="s">
        <v>598</v>
      </c>
      <c r="C2" s="225"/>
      <c r="D2" s="196" t="s">
        <v>377</v>
      </c>
      <c r="E2" s="110"/>
      <c r="F2" s="110"/>
      <c r="G2" s="110"/>
      <c r="H2" s="110"/>
      <c r="I2" s="110"/>
      <c r="J2" s="153"/>
    </row>
    <row r="3" spans="1:10">
      <c r="A3" s="176">
        <v>3</v>
      </c>
      <c r="B3" s="49" t="s">
        <v>153</v>
      </c>
      <c r="C3" s="48"/>
      <c r="D3" s="109">
        <v>6628</v>
      </c>
      <c r="E3" s="109"/>
      <c r="F3" s="111">
        <v>8000</v>
      </c>
      <c r="G3" s="111"/>
      <c r="H3" s="111">
        <v>8000</v>
      </c>
      <c r="I3" s="111"/>
      <c r="J3" s="111">
        <v>8000</v>
      </c>
    </row>
    <row r="4" spans="1:10">
      <c r="A4" s="176">
        <v>4</v>
      </c>
      <c r="B4" s="49" t="s">
        <v>378</v>
      </c>
      <c r="C4" s="48"/>
      <c r="D4" s="109">
        <v>5933</v>
      </c>
      <c r="E4" s="109"/>
      <c r="F4" s="111">
        <v>6000</v>
      </c>
      <c r="G4" s="111"/>
      <c r="H4" s="111">
        <v>5900</v>
      </c>
      <c r="I4" s="111"/>
      <c r="J4" s="111">
        <v>5900</v>
      </c>
    </row>
    <row r="5" spans="1:10">
      <c r="A5" s="176">
        <v>5</v>
      </c>
      <c r="B5" s="49" t="s">
        <v>905</v>
      </c>
      <c r="C5" s="48"/>
      <c r="D5" s="109">
        <v>0</v>
      </c>
      <c r="E5" s="109"/>
      <c r="F5" s="111">
        <v>0</v>
      </c>
      <c r="G5" s="111"/>
      <c r="H5" s="111">
        <v>2</v>
      </c>
      <c r="I5" s="111"/>
      <c r="J5" s="111">
        <v>0</v>
      </c>
    </row>
    <row r="6" spans="1:10">
      <c r="A6" s="176">
        <v>6</v>
      </c>
      <c r="B6" s="58" t="s">
        <v>15</v>
      </c>
      <c r="C6" s="59"/>
      <c r="D6" s="118">
        <f>SUM(D3:D4)</f>
        <v>12561</v>
      </c>
      <c r="E6" s="118"/>
      <c r="F6" s="113">
        <f>SUM(F3:F4)</f>
        <v>14000</v>
      </c>
      <c r="G6" s="113"/>
      <c r="H6" s="113">
        <f>SUM(H3:H4)</f>
        <v>13900</v>
      </c>
      <c r="I6" s="113"/>
      <c r="J6" s="113">
        <f>SUM(J3:J4)</f>
        <v>13900</v>
      </c>
    </row>
    <row r="7" spans="1:10">
      <c r="A7" s="176">
        <v>7</v>
      </c>
      <c r="B7" s="58" t="s">
        <v>16</v>
      </c>
      <c r="C7" s="48"/>
      <c r="D7" s="109"/>
      <c r="E7" s="109"/>
      <c r="F7" s="109"/>
      <c r="G7" s="109"/>
      <c r="H7" s="109"/>
      <c r="I7" s="109"/>
      <c r="J7" s="109"/>
    </row>
    <row r="8" spans="1:10">
      <c r="A8" s="176">
        <v>8</v>
      </c>
      <c r="B8" s="58" t="s">
        <v>17</v>
      </c>
      <c r="C8" s="48"/>
      <c r="D8" s="109"/>
      <c r="E8" s="109"/>
      <c r="F8" s="109"/>
      <c r="G8" s="109"/>
      <c r="H8" s="109"/>
      <c r="I8" s="109"/>
      <c r="J8" s="109"/>
    </row>
    <row r="9" spans="1:10">
      <c r="A9" s="176">
        <v>9</v>
      </c>
      <c r="B9" s="49" t="s">
        <v>379</v>
      </c>
      <c r="C9" s="48"/>
      <c r="D9" s="109">
        <v>6200</v>
      </c>
      <c r="E9" s="109"/>
      <c r="F9" s="109">
        <v>6200</v>
      </c>
      <c r="G9" s="109"/>
      <c r="H9" s="109">
        <v>6200</v>
      </c>
      <c r="I9" s="109"/>
      <c r="J9" s="109">
        <v>6200</v>
      </c>
    </row>
    <row r="10" spans="1:10">
      <c r="A10" s="176">
        <v>10</v>
      </c>
      <c r="B10" s="49" t="s">
        <v>380</v>
      </c>
      <c r="C10" s="48"/>
      <c r="D10" s="109">
        <v>5823</v>
      </c>
      <c r="E10" s="109"/>
      <c r="F10" s="111">
        <v>3200</v>
      </c>
      <c r="G10" s="111"/>
      <c r="H10" s="111">
        <v>3200</v>
      </c>
      <c r="I10" s="111"/>
      <c r="J10" s="111">
        <v>3200</v>
      </c>
    </row>
    <row r="11" spans="1:10">
      <c r="A11" s="176">
        <v>11</v>
      </c>
      <c r="B11" s="64" t="s">
        <v>381</v>
      </c>
      <c r="C11" s="48"/>
      <c r="D11" s="109">
        <v>0</v>
      </c>
      <c r="E11" s="109"/>
      <c r="F11" s="111">
        <v>0</v>
      </c>
      <c r="G11" s="111"/>
      <c r="H11" s="111">
        <v>0</v>
      </c>
      <c r="I11" s="111"/>
      <c r="J11" s="113">
        <v>0</v>
      </c>
    </row>
    <row r="12" spans="1:10">
      <c r="A12" s="176">
        <v>12</v>
      </c>
      <c r="B12" s="49" t="s">
        <v>382</v>
      </c>
      <c r="C12" s="48"/>
      <c r="D12" s="109">
        <v>0</v>
      </c>
      <c r="E12" s="109"/>
      <c r="F12" s="111">
        <v>0</v>
      </c>
      <c r="G12" s="111"/>
      <c r="H12" s="111">
        <v>0</v>
      </c>
      <c r="I12" s="111"/>
      <c r="J12" s="111">
        <v>0</v>
      </c>
    </row>
    <row r="13" spans="1:10">
      <c r="A13" s="176">
        <v>13</v>
      </c>
      <c r="B13" s="49" t="s">
        <v>383</v>
      </c>
      <c r="C13" s="48"/>
      <c r="D13" s="109">
        <v>582</v>
      </c>
      <c r="E13" s="109"/>
      <c r="F13" s="111">
        <v>1800</v>
      </c>
      <c r="G13" s="111"/>
      <c r="H13" s="111">
        <v>1800</v>
      </c>
      <c r="I13" s="111"/>
      <c r="J13" s="111">
        <v>1800</v>
      </c>
    </row>
    <row r="14" spans="1:10">
      <c r="A14" s="176">
        <v>14</v>
      </c>
      <c r="B14" s="49" t="s">
        <v>384</v>
      </c>
      <c r="C14" s="48"/>
      <c r="D14" s="109">
        <v>0</v>
      </c>
      <c r="E14" s="109"/>
      <c r="F14" s="111">
        <v>225</v>
      </c>
      <c r="G14" s="111"/>
      <c r="H14" s="156">
        <v>0</v>
      </c>
      <c r="I14" s="111"/>
      <c r="J14" s="111">
        <v>225</v>
      </c>
    </row>
    <row r="15" spans="1:10">
      <c r="A15" s="176">
        <v>15</v>
      </c>
      <c r="B15" s="226" t="s">
        <v>34</v>
      </c>
      <c r="C15" s="48"/>
      <c r="D15" s="109"/>
      <c r="E15" s="109"/>
      <c r="F15" s="111"/>
      <c r="G15" s="111"/>
      <c r="H15" s="111"/>
      <c r="I15" s="111"/>
      <c r="J15" s="111"/>
    </row>
    <row r="16" spans="1:10">
      <c r="A16" s="176">
        <v>16</v>
      </c>
      <c r="B16" s="49" t="s">
        <v>144</v>
      </c>
      <c r="C16" s="48"/>
      <c r="D16" s="109">
        <v>0</v>
      </c>
      <c r="E16" s="109"/>
      <c r="F16" s="111">
        <v>0</v>
      </c>
      <c r="G16" s="111"/>
      <c r="H16" s="111">
        <v>0</v>
      </c>
      <c r="I16" s="111"/>
      <c r="J16" s="111">
        <v>0</v>
      </c>
    </row>
    <row r="17" spans="1:10">
      <c r="A17" s="176">
        <v>17</v>
      </c>
      <c r="B17" s="58" t="s">
        <v>39</v>
      </c>
      <c r="C17" s="59"/>
      <c r="D17" s="118">
        <f>SUM(D9:D16)</f>
        <v>12605</v>
      </c>
      <c r="E17" s="118"/>
      <c r="F17" s="118">
        <f>SUM(F9:F16)</f>
        <v>11425</v>
      </c>
      <c r="G17" s="118"/>
      <c r="H17" s="113">
        <f>SUM(H10:H16)</f>
        <v>5000</v>
      </c>
      <c r="I17" s="113"/>
      <c r="J17" s="113">
        <f>SUM(J9:J16)</f>
        <v>11425</v>
      </c>
    </row>
    <row r="18" spans="1:10" ht="15.75" thickBot="1">
      <c r="A18" s="176">
        <v>18</v>
      </c>
      <c r="B18" s="58" t="s">
        <v>385</v>
      </c>
      <c r="C18" s="59"/>
      <c r="D18" s="120">
        <f>SUM(D6-D17)</f>
        <v>-44</v>
      </c>
      <c r="E18" s="118"/>
      <c r="F18" s="120">
        <f>F6-F17</f>
        <v>2575</v>
      </c>
      <c r="G18" s="118"/>
      <c r="H18" s="120">
        <f>H6-H17</f>
        <v>8900</v>
      </c>
      <c r="I18" s="118"/>
      <c r="J18" s="120">
        <f>J6-J17</f>
        <v>2475</v>
      </c>
    </row>
    <row r="19" spans="1:10" ht="15.75" thickTop="1"/>
    <row r="20" spans="1:10">
      <c r="B20" s="310" t="s">
        <v>622</v>
      </c>
    </row>
    <row r="21" spans="1:10">
      <c r="B21" s="310"/>
    </row>
    <row r="22" spans="1:10">
      <c r="B22" s="84" t="s">
        <v>769</v>
      </c>
    </row>
  </sheetData>
  <printOptions gridLines="1"/>
  <pageMargins left="0.5" right="0" top="0.25" bottom="0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22" zoomScale="115" zoomScaleNormal="115" workbookViewId="0">
      <selection sqref="A1:A46"/>
    </sheetView>
  </sheetViews>
  <sheetFormatPr defaultRowHeight="15"/>
  <cols>
    <col min="1" max="1" width="3.28515625" customWidth="1"/>
    <col min="2" max="2" width="28" customWidth="1"/>
    <col min="3" max="3" width="1.85546875" customWidth="1"/>
    <col min="4" max="4" width="11.7109375" customWidth="1"/>
    <col min="5" max="5" width="1.85546875" customWidth="1"/>
    <col min="6" max="6" width="12.42578125" customWidth="1"/>
    <col min="7" max="7" width="1.85546875" customWidth="1"/>
    <col min="8" max="8" width="13.42578125" customWidth="1"/>
    <col min="9" max="9" width="1.42578125" customWidth="1"/>
    <col min="10" max="10" width="12.5703125" customWidth="1"/>
  </cols>
  <sheetData>
    <row r="1" spans="1:13" ht="15.75" thickBot="1">
      <c r="A1" s="176">
        <v>1</v>
      </c>
      <c r="B1" s="45" t="s">
        <v>623</v>
      </c>
      <c r="C1" s="46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3" ht="16.5">
      <c r="A2" s="176">
        <v>2</v>
      </c>
      <c r="B2" s="102" t="s">
        <v>1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3">
      <c r="A3" s="176">
        <v>3</v>
      </c>
      <c r="B3" s="152" t="s">
        <v>153</v>
      </c>
      <c r="C3" s="155"/>
      <c r="D3" s="111">
        <v>72908</v>
      </c>
      <c r="E3" s="111"/>
      <c r="F3" s="111">
        <v>72600</v>
      </c>
      <c r="G3" s="111"/>
      <c r="H3" s="111">
        <v>72600</v>
      </c>
      <c r="I3" s="113"/>
      <c r="J3" s="156">
        <v>78950</v>
      </c>
    </row>
    <row r="4" spans="1:13">
      <c r="A4" s="176">
        <v>4</v>
      </c>
      <c r="B4" s="104" t="s">
        <v>386</v>
      </c>
      <c r="C4" s="103"/>
      <c r="D4" s="109">
        <v>0</v>
      </c>
      <c r="E4" s="109"/>
      <c r="F4" s="111">
        <v>1000</v>
      </c>
      <c r="G4" s="111"/>
      <c r="H4" s="111">
        <v>1115</v>
      </c>
      <c r="I4" s="111"/>
      <c r="J4" s="111">
        <v>1115</v>
      </c>
    </row>
    <row r="5" spans="1:13">
      <c r="A5" s="176">
        <v>5</v>
      </c>
      <c r="B5" s="104" t="s">
        <v>870</v>
      </c>
      <c r="C5" s="103"/>
      <c r="D5" s="109">
        <v>28472</v>
      </c>
      <c r="E5" s="109"/>
      <c r="F5" s="111">
        <v>44489</v>
      </c>
      <c r="G5" s="111"/>
      <c r="H5" s="354">
        <v>38907</v>
      </c>
      <c r="I5" s="111"/>
      <c r="J5" s="304">
        <v>43375</v>
      </c>
    </row>
    <row r="6" spans="1:13">
      <c r="A6" s="176">
        <v>6</v>
      </c>
      <c r="B6" s="104" t="s">
        <v>387</v>
      </c>
      <c r="C6" s="103"/>
      <c r="D6" s="109">
        <v>669</v>
      </c>
      <c r="E6" s="109"/>
      <c r="F6" s="111">
        <v>450</v>
      </c>
      <c r="G6" s="111"/>
      <c r="H6" s="318">
        <v>3919</v>
      </c>
      <c r="I6" s="111"/>
      <c r="J6" s="111">
        <v>1000</v>
      </c>
    </row>
    <row r="7" spans="1:13">
      <c r="A7" s="176">
        <v>7</v>
      </c>
      <c r="B7" s="104" t="s">
        <v>388</v>
      </c>
      <c r="C7" s="103"/>
      <c r="D7" s="109">
        <v>2500</v>
      </c>
      <c r="E7" s="109"/>
      <c r="F7" s="111">
        <v>2500</v>
      </c>
      <c r="G7" s="111"/>
      <c r="H7" s="111">
        <v>5000</v>
      </c>
      <c r="I7" s="111"/>
      <c r="J7" s="111">
        <v>2500</v>
      </c>
    </row>
    <row r="8" spans="1:13">
      <c r="A8" s="176">
        <v>8</v>
      </c>
      <c r="B8" s="112" t="s">
        <v>906</v>
      </c>
      <c r="C8" s="103"/>
      <c r="D8" s="109">
        <v>4392</v>
      </c>
      <c r="E8" s="109"/>
      <c r="F8" s="111">
        <v>0</v>
      </c>
      <c r="G8" s="111"/>
      <c r="H8" s="113">
        <v>1739</v>
      </c>
      <c r="I8" s="111"/>
      <c r="J8" s="111">
        <v>0</v>
      </c>
    </row>
    <row r="9" spans="1:13">
      <c r="A9" s="176">
        <v>9</v>
      </c>
      <c r="B9" s="104" t="s">
        <v>873</v>
      </c>
      <c r="C9" s="103"/>
      <c r="D9" s="109">
        <v>0</v>
      </c>
      <c r="E9" s="109"/>
      <c r="F9" s="111">
        <v>0</v>
      </c>
      <c r="G9" s="111"/>
      <c r="H9" s="111">
        <v>1845</v>
      </c>
      <c r="I9" s="111"/>
      <c r="J9" s="111">
        <v>2690</v>
      </c>
    </row>
    <row r="10" spans="1:13">
      <c r="A10" s="176">
        <v>10</v>
      </c>
      <c r="B10" s="115" t="s">
        <v>993</v>
      </c>
      <c r="C10" s="103"/>
      <c r="D10" s="109">
        <v>0</v>
      </c>
      <c r="E10" s="109"/>
      <c r="F10" s="111">
        <v>0</v>
      </c>
      <c r="G10" s="111"/>
      <c r="H10" s="111">
        <v>0</v>
      </c>
      <c r="I10" s="111"/>
      <c r="J10" s="116">
        <v>7000</v>
      </c>
    </row>
    <row r="11" spans="1:13">
      <c r="A11" s="176">
        <v>11</v>
      </c>
      <c r="B11" s="115" t="s">
        <v>992</v>
      </c>
      <c r="C11" s="103"/>
      <c r="D11" s="109">
        <v>0</v>
      </c>
      <c r="E11" s="109"/>
      <c r="F11" s="111">
        <v>0</v>
      </c>
      <c r="G11" s="111"/>
      <c r="H11" s="111">
        <v>0</v>
      </c>
      <c r="I11" s="111"/>
      <c r="J11" s="116">
        <v>26000</v>
      </c>
    </row>
    <row r="12" spans="1:13">
      <c r="A12" s="176">
        <v>12</v>
      </c>
      <c r="B12" s="112" t="s">
        <v>883</v>
      </c>
      <c r="C12" s="103"/>
      <c r="D12" s="109">
        <v>47</v>
      </c>
      <c r="E12" s="109"/>
      <c r="F12" s="111">
        <v>0</v>
      </c>
      <c r="G12" s="111"/>
      <c r="H12" s="113">
        <v>2638</v>
      </c>
      <c r="I12" s="111"/>
      <c r="J12" s="111">
        <v>0</v>
      </c>
    </row>
    <row r="13" spans="1:13">
      <c r="A13" s="176">
        <v>13</v>
      </c>
      <c r="B13" s="105" t="s">
        <v>15</v>
      </c>
      <c r="C13" s="117"/>
      <c r="D13" s="118">
        <f xml:space="preserve"> SUM(D3:D7)</f>
        <v>104549</v>
      </c>
      <c r="E13" s="118"/>
      <c r="F13" s="113">
        <f>SUM(F3:F12)</f>
        <v>121039</v>
      </c>
      <c r="G13" s="113"/>
      <c r="H13" s="113">
        <f>SUM(H3:H12)</f>
        <v>127763</v>
      </c>
      <c r="I13" s="113"/>
      <c r="J13" s="113">
        <f>SUM(J3:J12)</f>
        <v>162630</v>
      </c>
    </row>
    <row r="14" spans="1:13">
      <c r="A14" s="176">
        <v>14</v>
      </c>
      <c r="B14" s="102" t="s">
        <v>16</v>
      </c>
      <c r="C14" s="103"/>
      <c r="D14" s="109"/>
      <c r="E14" s="109"/>
      <c r="F14" s="111"/>
      <c r="G14" s="111"/>
      <c r="H14" s="111"/>
      <c r="I14" s="111"/>
      <c r="J14" s="111"/>
    </row>
    <row r="15" spans="1:13">
      <c r="A15" s="176">
        <v>15</v>
      </c>
      <c r="B15" s="102" t="s">
        <v>17</v>
      </c>
      <c r="C15" s="103"/>
      <c r="D15" s="109"/>
      <c r="E15" s="109"/>
      <c r="F15" s="111"/>
      <c r="G15" s="111"/>
      <c r="H15" s="111"/>
      <c r="I15" s="111"/>
      <c r="J15" s="111"/>
    </row>
    <row r="16" spans="1:13">
      <c r="A16" s="176">
        <v>16</v>
      </c>
      <c r="B16" s="104" t="s">
        <v>389</v>
      </c>
      <c r="C16" s="103"/>
      <c r="D16" s="109">
        <v>33946</v>
      </c>
      <c r="E16" s="109"/>
      <c r="F16" s="111">
        <v>36712</v>
      </c>
      <c r="G16" s="111"/>
      <c r="H16" s="111">
        <v>32000</v>
      </c>
      <c r="I16" s="111"/>
      <c r="J16" s="267">
        <v>41500</v>
      </c>
      <c r="K16" s="173"/>
      <c r="L16" s="173"/>
      <c r="M16" s="173"/>
    </row>
    <row r="17" spans="1:13">
      <c r="A17" s="176">
        <v>17</v>
      </c>
      <c r="B17" s="353" t="s">
        <v>991</v>
      </c>
      <c r="C17" s="103"/>
      <c r="D17" s="109"/>
      <c r="E17" s="109"/>
      <c r="F17" s="111"/>
      <c r="G17" s="111"/>
      <c r="H17" s="111"/>
      <c r="I17" s="111"/>
      <c r="J17" s="113"/>
      <c r="K17" s="173"/>
      <c r="L17" s="173"/>
      <c r="M17" s="173"/>
    </row>
    <row r="18" spans="1:13">
      <c r="A18" s="176">
        <v>18</v>
      </c>
      <c r="B18" s="104" t="s">
        <v>166</v>
      </c>
      <c r="C18" s="103"/>
      <c r="D18" s="109">
        <v>2105</v>
      </c>
      <c r="E18" s="109"/>
      <c r="F18" s="111">
        <v>2276</v>
      </c>
      <c r="G18" s="111"/>
      <c r="H18" s="111">
        <v>1984</v>
      </c>
      <c r="I18" s="111"/>
      <c r="J18" s="111">
        <v>2573</v>
      </c>
      <c r="K18" s="173"/>
      <c r="L18" s="173"/>
      <c r="M18" s="173"/>
    </row>
    <row r="19" spans="1:13">
      <c r="A19" s="176">
        <v>19</v>
      </c>
      <c r="B19" s="104" t="s">
        <v>21</v>
      </c>
      <c r="C19" s="103"/>
      <c r="D19" s="109">
        <v>492</v>
      </c>
      <c r="E19" s="109"/>
      <c r="F19" s="111">
        <v>532</v>
      </c>
      <c r="G19" s="111"/>
      <c r="H19" s="111">
        <v>464</v>
      </c>
      <c r="I19" s="111"/>
      <c r="J19" s="111">
        <v>602</v>
      </c>
    </row>
    <row r="20" spans="1:13">
      <c r="A20" s="176">
        <v>20</v>
      </c>
      <c r="B20" s="102" t="s">
        <v>24</v>
      </c>
      <c r="C20" s="103"/>
      <c r="D20" s="109"/>
      <c r="E20" s="109"/>
      <c r="F20" s="111"/>
      <c r="G20" s="111"/>
      <c r="H20" s="111"/>
      <c r="I20" s="111"/>
      <c r="J20" s="111"/>
    </row>
    <row r="21" spans="1:13">
      <c r="A21" s="176">
        <v>21</v>
      </c>
      <c r="B21" s="104" t="s">
        <v>390</v>
      </c>
      <c r="C21" s="103"/>
      <c r="D21" s="109">
        <v>9000</v>
      </c>
      <c r="E21" s="109"/>
      <c r="F21" s="111">
        <v>9000</v>
      </c>
      <c r="G21" s="111"/>
      <c r="H21" s="111">
        <v>9000</v>
      </c>
      <c r="I21" s="111"/>
      <c r="J21" s="111">
        <v>9000</v>
      </c>
    </row>
    <row r="22" spans="1:13">
      <c r="A22" s="176">
        <v>22</v>
      </c>
      <c r="B22" s="104" t="s">
        <v>871</v>
      </c>
      <c r="C22" s="103"/>
      <c r="D22" s="109">
        <v>30</v>
      </c>
      <c r="E22" s="109"/>
      <c r="F22" s="111">
        <v>740</v>
      </c>
      <c r="G22" s="111"/>
      <c r="H22" s="111">
        <v>0</v>
      </c>
      <c r="I22" s="111"/>
      <c r="J22" s="111">
        <v>740</v>
      </c>
    </row>
    <row r="23" spans="1:13">
      <c r="A23" s="176">
        <v>23</v>
      </c>
      <c r="B23" s="104" t="s">
        <v>872</v>
      </c>
      <c r="C23" s="103"/>
      <c r="D23" s="109">
        <v>464</v>
      </c>
      <c r="E23" s="109"/>
      <c r="F23" s="111">
        <v>575</v>
      </c>
      <c r="G23" s="111"/>
      <c r="H23" s="111">
        <v>476</v>
      </c>
      <c r="I23" s="111"/>
      <c r="J23" s="111">
        <v>1075</v>
      </c>
    </row>
    <row r="24" spans="1:13">
      <c r="A24" s="176">
        <v>24</v>
      </c>
      <c r="B24" s="104" t="s">
        <v>700</v>
      </c>
      <c r="C24" s="103"/>
      <c r="D24" s="109">
        <v>1206</v>
      </c>
      <c r="E24" s="109"/>
      <c r="F24" s="111">
        <v>1800</v>
      </c>
      <c r="G24" s="111"/>
      <c r="H24" s="318">
        <v>1500</v>
      </c>
      <c r="I24" s="111"/>
      <c r="J24" s="111">
        <v>1800</v>
      </c>
    </row>
    <row r="25" spans="1:13">
      <c r="A25" s="176">
        <v>25</v>
      </c>
      <c r="B25" s="104" t="s">
        <v>701</v>
      </c>
      <c r="C25" s="103"/>
      <c r="D25" s="109"/>
      <c r="E25" s="109"/>
      <c r="F25" s="111"/>
      <c r="G25" s="111"/>
      <c r="H25" s="111"/>
      <c r="I25" s="111"/>
      <c r="J25" s="111"/>
    </row>
    <row r="26" spans="1:13">
      <c r="A26" s="176">
        <v>26</v>
      </c>
      <c r="B26" s="104" t="s">
        <v>702</v>
      </c>
      <c r="C26" s="103"/>
      <c r="D26" s="109">
        <v>46</v>
      </c>
      <c r="E26" s="109"/>
      <c r="F26" s="111">
        <v>75</v>
      </c>
      <c r="G26" s="111"/>
      <c r="H26" s="258">
        <v>40</v>
      </c>
      <c r="I26" s="111"/>
      <c r="J26" s="111">
        <v>75</v>
      </c>
    </row>
    <row r="27" spans="1:13">
      <c r="A27" s="176">
        <v>27</v>
      </c>
      <c r="B27" s="104" t="s">
        <v>391</v>
      </c>
      <c r="C27" s="103"/>
      <c r="D27" s="109">
        <v>19284</v>
      </c>
      <c r="E27" s="109"/>
      <c r="F27" s="111">
        <v>28000</v>
      </c>
      <c r="G27" s="111"/>
      <c r="H27" s="165">
        <v>24000</v>
      </c>
      <c r="I27" s="165"/>
      <c r="J27" s="165">
        <v>27000</v>
      </c>
    </row>
    <row r="28" spans="1:13">
      <c r="A28" s="176">
        <v>28</v>
      </c>
      <c r="B28" s="114" t="s">
        <v>703</v>
      </c>
      <c r="C28" s="131"/>
      <c r="D28" s="111">
        <v>2300</v>
      </c>
      <c r="E28" s="111"/>
      <c r="F28" s="111">
        <v>2200</v>
      </c>
      <c r="G28" s="111"/>
      <c r="H28" s="111">
        <v>2300</v>
      </c>
      <c r="I28" s="111"/>
      <c r="J28" s="111">
        <v>2400</v>
      </c>
    </row>
    <row r="29" spans="1:13">
      <c r="A29" s="176">
        <v>29</v>
      </c>
      <c r="B29" s="152" t="s">
        <v>874</v>
      </c>
      <c r="C29" s="131"/>
      <c r="D29" s="111">
        <v>0</v>
      </c>
      <c r="E29" s="111"/>
      <c r="F29" s="111">
        <v>0</v>
      </c>
      <c r="G29" s="111"/>
      <c r="H29" s="111">
        <v>1845</v>
      </c>
      <c r="I29" s="111"/>
      <c r="J29" s="111">
        <v>2690</v>
      </c>
    </row>
    <row r="30" spans="1:13">
      <c r="A30" s="176">
        <v>30</v>
      </c>
      <c r="B30" s="28" t="s">
        <v>925</v>
      </c>
      <c r="C30" s="103"/>
      <c r="D30" s="109">
        <v>9125</v>
      </c>
      <c r="E30" s="109"/>
      <c r="F30" s="111">
        <v>11087</v>
      </c>
      <c r="G30" s="111"/>
      <c r="H30" s="111">
        <v>10966</v>
      </c>
      <c r="I30" s="111"/>
      <c r="J30" s="113">
        <v>13159</v>
      </c>
    </row>
    <row r="31" spans="1:13">
      <c r="A31" s="176">
        <v>31</v>
      </c>
      <c r="B31" s="104" t="s">
        <v>65</v>
      </c>
      <c r="C31" s="103"/>
      <c r="D31" s="109">
        <v>7764</v>
      </c>
      <c r="E31" s="109"/>
      <c r="F31" s="111">
        <v>8500</v>
      </c>
      <c r="G31" s="109"/>
      <c r="H31" s="109">
        <v>7668</v>
      </c>
      <c r="I31" s="109"/>
      <c r="J31" s="111">
        <v>8500</v>
      </c>
    </row>
    <row r="32" spans="1:13">
      <c r="A32" s="176">
        <v>32</v>
      </c>
      <c r="B32" s="104" t="s">
        <v>66</v>
      </c>
      <c r="C32" s="103"/>
      <c r="D32" s="109">
        <v>1647</v>
      </c>
      <c r="E32" s="109"/>
      <c r="F32" s="111">
        <v>3500</v>
      </c>
      <c r="G32" s="109"/>
      <c r="H32" s="318">
        <v>2937</v>
      </c>
      <c r="I32" s="109"/>
      <c r="J32" s="111">
        <v>3500</v>
      </c>
    </row>
    <row r="33" spans="1:10">
      <c r="A33" s="176">
        <v>33</v>
      </c>
      <c r="B33" s="104" t="s">
        <v>875</v>
      </c>
      <c r="C33" s="103"/>
      <c r="D33" s="109">
        <v>850</v>
      </c>
      <c r="E33" s="109"/>
      <c r="F33" s="111">
        <v>2500</v>
      </c>
      <c r="G33" s="109"/>
      <c r="H33" s="111">
        <v>900</v>
      </c>
      <c r="I33" s="109"/>
      <c r="J33" s="111">
        <v>2500</v>
      </c>
    </row>
    <row r="34" spans="1:10">
      <c r="A34" s="176">
        <v>34</v>
      </c>
      <c r="B34" s="104" t="s">
        <v>876</v>
      </c>
      <c r="C34" s="103"/>
      <c r="D34" s="109"/>
      <c r="E34" s="109"/>
      <c r="F34" s="111"/>
      <c r="G34" s="109"/>
      <c r="H34" s="111"/>
      <c r="I34" s="109"/>
      <c r="J34" s="111"/>
    </row>
    <row r="35" spans="1:10">
      <c r="A35" s="176">
        <v>35</v>
      </c>
      <c r="B35" s="112" t="s">
        <v>704</v>
      </c>
      <c r="C35" s="103"/>
      <c r="D35" s="109">
        <v>1357</v>
      </c>
      <c r="E35" s="109"/>
      <c r="F35" s="111">
        <v>1500</v>
      </c>
      <c r="G35" s="109"/>
      <c r="H35" s="113">
        <v>2270</v>
      </c>
      <c r="I35" s="109"/>
      <c r="J35" s="111">
        <v>1500</v>
      </c>
    </row>
    <row r="36" spans="1:10">
      <c r="A36" s="176">
        <v>36</v>
      </c>
      <c r="B36" s="104" t="s">
        <v>877</v>
      </c>
      <c r="C36" s="103"/>
      <c r="D36" s="109">
        <v>1695</v>
      </c>
      <c r="E36" s="109"/>
      <c r="F36" s="111">
        <v>3000</v>
      </c>
      <c r="G36" s="109"/>
      <c r="H36" s="318">
        <v>2100</v>
      </c>
      <c r="I36" s="109"/>
      <c r="J36" s="111">
        <v>3000</v>
      </c>
    </row>
    <row r="37" spans="1:10">
      <c r="A37" s="176">
        <v>37</v>
      </c>
      <c r="B37" s="112" t="s">
        <v>907</v>
      </c>
      <c r="C37" s="103"/>
      <c r="D37" s="109">
        <v>1698</v>
      </c>
      <c r="E37" s="109"/>
      <c r="F37" s="109">
        <v>2000</v>
      </c>
      <c r="G37" s="109"/>
      <c r="H37" s="113">
        <v>2946</v>
      </c>
      <c r="I37" s="109"/>
      <c r="J37" s="109">
        <v>2000</v>
      </c>
    </row>
    <row r="38" spans="1:10">
      <c r="A38" s="176">
        <v>38</v>
      </c>
      <c r="B38" s="10" t="s">
        <v>856</v>
      </c>
      <c r="C38" s="103"/>
      <c r="D38" s="109">
        <v>1000</v>
      </c>
      <c r="E38" s="109"/>
      <c r="F38" s="109">
        <v>1000</v>
      </c>
      <c r="G38" s="109"/>
      <c r="H38" s="111">
        <v>1000</v>
      </c>
      <c r="I38" s="109"/>
      <c r="J38" s="109">
        <v>1000</v>
      </c>
    </row>
    <row r="39" spans="1:10">
      <c r="A39" s="176">
        <v>39</v>
      </c>
      <c r="B39" s="115" t="s">
        <v>878</v>
      </c>
      <c r="C39" s="103"/>
      <c r="D39" s="109">
        <v>1335</v>
      </c>
      <c r="E39" s="109"/>
      <c r="F39" s="109">
        <v>11500</v>
      </c>
      <c r="G39" s="109"/>
      <c r="H39" s="111">
        <v>11450</v>
      </c>
      <c r="I39" s="109"/>
      <c r="J39" s="116">
        <v>7500</v>
      </c>
    </row>
    <row r="40" spans="1:10">
      <c r="A40" s="176">
        <v>40</v>
      </c>
      <c r="B40" s="115" t="s">
        <v>879</v>
      </c>
      <c r="C40" s="103"/>
      <c r="D40" s="109"/>
      <c r="E40" s="109"/>
      <c r="F40" s="109"/>
      <c r="G40" s="109"/>
      <c r="H40" s="111"/>
      <c r="I40" s="109"/>
      <c r="J40" s="113"/>
    </row>
    <row r="41" spans="1:10">
      <c r="A41" s="176">
        <v>41</v>
      </c>
      <c r="B41" s="115" t="s">
        <v>994</v>
      </c>
      <c r="C41" s="103"/>
      <c r="D41" s="109"/>
      <c r="E41" s="109"/>
      <c r="F41" s="109"/>
      <c r="G41" s="109"/>
      <c r="H41" s="111"/>
      <c r="I41" s="109"/>
      <c r="J41" s="116">
        <v>26000</v>
      </c>
    </row>
    <row r="42" spans="1:10">
      <c r="A42" s="176">
        <v>42</v>
      </c>
      <c r="B42" s="102" t="s">
        <v>34</v>
      </c>
      <c r="C42" s="103"/>
      <c r="D42" s="109"/>
      <c r="E42" s="109"/>
      <c r="F42" s="109"/>
      <c r="G42" s="109"/>
      <c r="H42" s="109"/>
      <c r="I42" s="109"/>
      <c r="J42" s="109"/>
    </row>
    <row r="43" spans="1:10">
      <c r="A43" s="176">
        <v>43</v>
      </c>
      <c r="B43" s="104" t="s">
        <v>392</v>
      </c>
      <c r="C43" s="103"/>
      <c r="D43" s="109">
        <v>2500</v>
      </c>
      <c r="E43" s="109"/>
      <c r="F43" s="111">
        <v>2500</v>
      </c>
      <c r="G43" s="109"/>
      <c r="H43" s="111">
        <v>5000</v>
      </c>
      <c r="I43" s="109"/>
      <c r="J43" s="111">
        <v>2500</v>
      </c>
    </row>
    <row r="44" spans="1:10">
      <c r="A44" s="176">
        <v>44</v>
      </c>
      <c r="B44" s="112" t="s">
        <v>73</v>
      </c>
      <c r="C44" s="103"/>
      <c r="D44" s="109">
        <v>0</v>
      </c>
      <c r="E44" s="109"/>
      <c r="F44" s="111">
        <v>2000</v>
      </c>
      <c r="G44" s="109"/>
      <c r="H44" s="156">
        <v>0</v>
      </c>
      <c r="I44" s="109"/>
      <c r="J44" s="111">
        <v>2000</v>
      </c>
    </row>
    <row r="45" spans="1:10">
      <c r="A45" s="176">
        <v>45</v>
      </c>
      <c r="B45" s="105" t="s">
        <v>39</v>
      </c>
      <c r="C45" s="117"/>
      <c r="D45" s="118">
        <f>SUM(D16:D44)</f>
        <v>97844</v>
      </c>
      <c r="E45" s="118"/>
      <c r="F45" s="118">
        <f>SUM(F16:F44)</f>
        <v>130997</v>
      </c>
      <c r="G45" s="118"/>
      <c r="H45" s="113">
        <f>SUM(H16:H44)</f>
        <v>120846</v>
      </c>
      <c r="I45" s="113"/>
      <c r="J45" s="113">
        <f>SUM(J16:J44)</f>
        <v>162614</v>
      </c>
    </row>
    <row r="46" spans="1:10" ht="15.75" thickBot="1">
      <c r="A46" s="176">
        <v>46</v>
      </c>
      <c r="B46" s="105" t="s">
        <v>40</v>
      </c>
      <c r="C46" s="117"/>
      <c r="D46" s="120">
        <f>D13-D45</f>
        <v>6705</v>
      </c>
      <c r="E46" s="118"/>
      <c r="F46" s="120">
        <f>F13-F45</f>
        <v>-9958</v>
      </c>
      <c r="G46" s="118"/>
      <c r="H46" s="120">
        <f>H13-H45</f>
        <v>6917</v>
      </c>
      <c r="I46" s="118"/>
      <c r="J46" s="120">
        <f>J13-J45</f>
        <v>16</v>
      </c>
    </row>
    <row r="47" spans="1:10" ht="15.75" thickTop="1">
      <c r="A47" s="176"/>
      <c r="B47" s="105"/>
      <c r="C47" s="117"/>
      <c r="D47" s="122"/>
      <c r="E47" s="118"/>
      <c r="F47" s="122"/>
      <c r="G47" s="118"/>
      <c r="H47" s="122"/>
      <c r="I47" s="118"/>
      <c r="J47" s="122"/>
    </row>
    <row r="48" spans="1:10">
      <c r="A48" s="176"/>
      <c r="B48" s="71" t="s">
        <v>770</v>
      </c>
      <c r="D48" s="168"/>
      <c r="E48" s="168"/>
      <c r="F48" s="168"/>
      <c r="G48" s="168"/>
      <c r="H48" s="168"/>
      <c r="I48" s="168"/>
      <c r="J48" s="169"/>
    </row>
    <row r="49" spans="1:10">
      <c r="A49" s="176"/>
      <c r="B49" s="173" t="s">
        <v>771</v>
      </c>
      <c r="D49" s="345" t="s">
        <v>881</v>
      </c>
      <c r="E49" s="168"/>
      <c r="F49" s="168"/>
      <c r="G49" s="168"/>
      <c r="H49" s="168"/>
      <c r="I49" s="168"/>
      <c r="J49" s="168"/>
    </row>
    <row r="50" spans="1:10">
      <c r="A50" s="176"/>
      <c r="B50" s="173" t="s">
        <v>772</v>
      </c>
      <c r="D50" s="168"/>
      <c r="E50" s="168"/>
      <c r="F50" s="168"/>
      <c r="G50" s="168"/>
      <c r="H50" s="168"/>
      <c r="I50" s="168"/>
      <c r="J50" s="168"/>
    </row>
    <row r="51" spans="1:10">
      <c r="A51" s="176"/>
      <c r="B51" s="173" t="s">
        <v>773</v>
      </c>
      <c r="D51" s="128" t="s">
        <v>882</v>
      </c>
      <c r="E51" s="128"/>
      <c r="F51" s="128"/>
      <c r="G51" s="128"/>
      <c r="H51" s="128"/>
      <c r="I51" s="168"/>
      <c r="J51" s="168"/>
    </row>
    <row r="52" spans="1:10">
      <c r="A52" s="176"/>
      <c r="B52" s="173"/>
      <c r="D52" s="168"/>
      <c r="E52" s="168"/>
      <c r="F52" s="168"/>
      <c r="G52" s="168"/>
      <c r="H52" s="168"/>
      <c r="I52" s="168"/>
      <c r="J52" s="168"/>
    </row>
    <row r="53" spans="1:10">
      <c r="A53" s="87" t="s">
        <v>79</v>
      </c>
      <c r="B53" s="87" t="s">
        <v>393</v>
      </c>
      <c r="C53" s="87"/>
      <c r="D53" s="87"/>
    </row>
    <row r="54" spans="1:10">
      <c r="A54" s="87" t="s">
        <v>79</v>
      </c>
      <c r="B54" s="87" t="s">
        <v>395</v>
      </c>
      <c r="C54" s="87"/>
      <c r="D54" s="87"/>
    </row>
    <row r="55" spans="1:10">
      <c r="A55" s="87" t="s">
        <v>224</v>
      </c>
      <c r="B55" s="87" t="s">
        <v>397</v>
      </c>
      <c r="C55" s="87"/>
      <c r="D55" s="87"/>
    </row>
    <row r="56" spans="1:10">
      <c r="A56" s="87" t="s">
        <v>79</v>
      </c>
      <c r="B56" s="87" t="s">
        <v>398</v>
      </c>
      <c r="C56" s="87"/>
      <c r="D56" s="87"/>
    </row>
    <row r="57" spans="1:10">
      <c r="A57" s="87" t="s">
        <v>79</v>
      </c>
      <c r="B57" s="87" t="s">
        <v>399</v>
      </c>
      <c r="C57" s="87"/>
      <c r="D57" s="87"/>
      <c r="F57" t="s">
        <v>394</v>
      </c>
    </row>
    <row r="58" spans="1:10">
      <c r="A58" s="84" t="s">
        <v>880</v>
      </c>
      <c r="B58" s="84"/>
      <c r="C58" s="84"/>
      <c r="D58" s="84"/>
      <c r="F58" t="s">
        <v>396</v>
      </c>
    </row>
    <row r="60" spans="1:10">
      <c r="B60" s="89" t="s">
        <v>624</v>
      </c>
    </row>
  </sheetData>
  <hyperlinks>
    <hyperlink ref="D49" r:id="rId1"/>
  </hyperlinks>
  <printOptions gridLines="1"/>
  <pageMargins left="0.75" right="0" top="0.25" bottom="0" header="0" footer="0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3" sqref="B13"/>
    </sheetView>
  </sheetViews>
  <sheetFormatPr defaultRowHeight="15"/>
  <cols>
    <col min="1" max="1" width="3.42578125" customWidth="1"/>
    <col min="2" max="2" width="26.28515625" customWidth="1"/>
    <col min="3" max="3" width="1.42578125" customWidth="1"/>
    <col min="4" max="4" width="13.42578125" customWidth="1"/>
    <col min="5" max="5" width="1.7109375" customWidth="1"/>
    <col min="6" max="6" width="12.42578125" customWidth="1"/>
    <col min="7" max="7" width="2" customWidth="1"/>
    <col min="8" max="8" width="13.140625" customWidth="1"/>
    <col min="9" max="9" width="1.85546875" customWidth="1"/>
    <col min="10" max="10" width="13.42578125" customWidth="1"/>
  </cols>
  <sheetData>
    <row r="1" spans="1:10" ht="15.75" thickBot="1">
      <c r="A1" s="176">
        <v>1</v>
      </c>
      <c r="B1" s="45" t="s">
        <v>400</v>
      </c>
      <c r="C1" s="227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>
      <c r="A2" s="176">
        <v>2</v>
      </c>
      <c r="B2" s="105" t="s">
        <v>599</v>
      </c>
      <c r="C2" s="103"/>
      <c r="D2" s="110"/>
      <c r="E2" s="110"/>
      <c r="F2" s="110"/>
      <c r="G2" s="110"/>
      <c r="H2" s="110"/>
      <c r="I2" s="110"/>
      <c r="J2" s="110"/>
    </row>
    <row r="3" spans="1:10">
      <c r="A3" s="176">
        <v>3</v>
      </c>
      <c r="B3" s="104" t="s">
        <v>401</v>
      </c>
      <c r="C3" s="103"/>
      <c r="D3" s="109">
        <v>39817</v>
      </c>
      <c r="E3" s="109"/>
      <c r="F3" s="109">
        <v>0</v>
      </c>
      <c r="G3" s="109"/>
      <c r="H3" s="111">
        <v>37045</v>
      </c>
      <c r="I3" s="111"/>
      <c r="J3" s="111">
        <v>0</v>
      </c>
    </row>
    <row r="4" spans="1:10">
      <c r="A4" s="176">
        <v>4</v>
      </c>
      <c r="B4" s="104" t="s">
        <v>402</v>
      </c>
      <c r="C4" s="103"/>
      <c r="D4" s="109">
        <v>764</v>
      </c>
      <c r="E4" s="109"/>
      <c r="F4" s="109">
        <v>0</v>
      </c>
      <c r="G4" s="109"/>
      <c r="H4" s="111">
        <v>5218</v>
      </c>
      <c r="I4" s="111"/>
      <c r="J4" s="111">
        <v>0</v>
      </c>
    </row>
    <row r="5" spans="1:10">
      <c r="A5" s="176">
        <v>5</v>
      </c>
      <c r="B5" s="105" t="s">
        <v>15</v>
      </c>
      <c r="C5" s="117"/>
      <c r="D5" s="118">
        <f>SUM(D3:D4)</f>
        <v>40581</v>
      </c>
      <c r="E5" s="118"/>
      <c r="F5" s="118">
        <f>SUM(F3:F4)</f>
        <v>0</v>
      </c>
      <c r="G5" s="118"/>
      <c r="H5" s="113">
        <f>SUM(H3:H4)</f>
        <v>42263</v>
      </c>
      <c r="I5" s="113"/>
      <c r="J5" s="113">
        <f>SUM(J3:J4)</f>
        <v>0</v>
      </c>
    </row>
    <row r="6" spans="1:10">
      <c r="A6" s="176">
        <v>6</v>
      </c>
      <c r="B6" s="102" t="s">
        <v>16</v>
      </c>
      <c r="C6" s="103"/>
      <c r="D6" s="109"/>
      <c r="E6" s="109"/>
      <c r="F6" s="109"/>
      <c r="G6" s="109"/>
      <c r="H6" s="111"/>
      <c r="I6" s="111"/>
      <c r="J6" s="111"/>
    </row>
    <row r="7" spans="1:10">
      <c r="A7" s="176">
        <v>7</v>
      </c>
      <c r="B7" s="102" t="s">
        <v>24</v>
      </c>
      <c r="C7" s="103"/>
      <c r="D7" s="109"/>
      <c r="E7" s="109"/>
      <c r="F7" s="109"/>
      <c r="G7" s="109"/>
      <c r="H7" s="111"/>
      <c r="I7" s="111"/>
      <c r="J7" s="111"/>
    </row>
    <row r="8" spans="1:10">
      <c r="A8" s="176">
        <v>8</v>
      </c>
      <c r="B8" s="104" t="s">
        <v>403</v>
      </c>
      <c r="C8" s="103"/>
      <c r="D8" s="109">
        <v>25</v>
      </c>
      <c r="E8" s="109"/>
      <c r="F8" s="109">
        <v>0</v>
      </c>
      <c r="G8" s="109"/>
      <c r="H8" s="111">
        <v>0</v>
      </c>
      <c r="I8" s="111"/>
      <c r="J8" s="111">
        <v>0</v>
      </c>
    </row>
    <row r="9" spans="1:10">
      <c r="A9" s="176">
        <v>9</v>
      </c>
      <c r="B9" s="112" t="s">
        <v>39</v>
      </c>
      <c r="C9" s="117"/>
      <c r="D9" s="118">
        <v>0</v>
      </c>
      <c r="E9" s="118"/>
      <c r="F9" s="118">
        <f>SUM(F8:F8)</f>
        <v>0</v>
      </c>
      <c r="G9" s="118"/>
      <c r="H9" s="113">
        <f>SUM(H8:H8)</f>
        <v>0</v>
      </c>
      <c r="I9" s="113"/>
      <c r="J9" s="113">
        <f>SUM(J8:J8)</f>
        <v>0</v>
      </c>
    </row>
    <row r="10" spans="1:10" ht="15.75" thickBot="1">
      <c r="A10" s="176">
        <v>10</v>
      </c>
      <c r="B10" s="105" t="s">
        <v>40</v>
      </c>
      <c r="C10" s="117"/>
      <c r="D10" s="120">
        <f xml:space="preserve"> SUM(D5-D9)</f>
        <v>40581</v>
      </c>
      <c r="E10" s="118"/>
      <c r="F10" s="120">
        <f>F5-F9</f>
        <v>0</v>
      </c>
      <c r="G10" s="118"/>
      <c r="H10" s="120">
        <f>H5-H9</f>
        <v>42263</v>
      </c>
      <c r="I10" s="118"/>
      <c r="J10" s="120">
        <f>J5-J9</f>
        <v>0</v>
      </c>
    </row>
    <row r="11" spans="1:10" ht="15.75" thickTop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>
      <c r="A12" s="168" t="s">
        <v>79</v>
      </c>
      <c r="B12" s="228" t="s">
        <v>774</v>
      </c>
      <c r="C12" s="168"/>
      <c r="D12" s="168"/>
      <c r="E12" s="168"/>
      <c r="F12" s="168"/>
      <c r="G12" s="168"/>
      <c r="H12" s="168"/>
      <c r="I12" s="168"/>
      <c r="J12" s="168"/>
    </row>
    <row r="13" spans="1:10">
      <c r="A13" s="168"/>
      <c r="B13" s="228" t="s">
        <v>775</v>
      </c>
      <c r="C13" s="168"/>
      <c r="D13" s="168"/>
      <c r="E13" s="168"/>
      <c r="F13" s="168"/>
      <c r="G13" s="168"/>
      <c r="H13" s="168"/>
      <c r="I13" s="168"/>
      <c r="J13" s="168"/>
    </row>
    <row r="15" spans="1:10">
      <c r="B15" s="89" t="s">
        <v>400</v>
      </c>
    </row>
  </sheetData>
  <printOptions gridLines="1"/>
  <pageMargins left="0.75" right="0" top="0.25" bottom="0" header="0" footer="0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workbookViewId="0">
      <selection activeCell="B29" sqref="B29"/>
    </sheetView>
  </sheetViews>
  <sheetFormatPr defaultRowHeight="15"/>
  <cols>
    <col min="1" max="1" width="3.85546875" customWidth="1"/>
    <col min="2" max="2" width="30.7109375" customWidth="1"/>
    <col min="3" max="3" width="2.140625" customWidth="1"/>
    <col min="4" max="4" width="12.7109375" customWidth="1"/>
    <col min="5" max="5" width="2.140625" customWidth="1"/>
    <col min="6" max="6" width="13.28515625" customWidth="1"/>
    <col min="7" max="7" width="1.7109375" customWidth="1"/>
    <col min="8" max="8" width="13.42578125" customWidth="1"/>
    <col min="9" max="9" width="1.42578125" customWidth="1"/>
    <col min="10" max="10" width="13.140625" customWidth="1"/>
  </cols>
  <sheetData>
    <row r="1" spans="1:10" ht="15.75" thickBot="1">
      <c r="A1" s="168">
        <v>1</v>
      </c>
      <c r="B1" s="229" t="s">
        <v>600</v>
      </c>
      <c r="C1" s="230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68">
        <v>2</v>
      </c>
      <c r="B2" s="230" t="s">
        <v>1</v>
      </c>
      <c r="C2" s="168"/>
      <c r="D2" s="231" t="s">
        <v>2</v>
      </c>
      <c r="E2" s="231"/>
      <c r="F2" s="232" t="s">
        <v>3</v>
      </c>
      <c r="G2" s="232"/>
      <c r="H2" s="232" t="s">
        <v>4</v>
      </c>
      <c r="I2" s="232"/>
      <c r="J2" s="232" t="s">
        <v>5</v>
      </c>
    </row>
    <row r="3" spans="1:10">
      <c r="A3" s="168">
        <v>3</v>
      </c>
      <c r="B3" s="168" t="s">
        <v>404</v>
      </c>
      <c r="C3" s="168"/>
      <c r="D3" s="172">
        <v>47264</v>
      </c>
      <c r="E3" s="168"/>
      <c r="F3" s="169">
        <v>24468</v>
      </c>
      <c r="G3" s="168"/>
      <c r="H3" s="233">
        <v>23071</v>
      </c>
      <c r="I3" s="234"/>
      <c r="J3" s="165">
        <v>21789</v>
      </c>
    </row>
    <row r="4" spans="1:10">
      <c r="A4" s="168">
        <v>4</v>
      </c>
      <c r="B4" s="168" t="s">
        <v>405</v>
      </c>
      <c r="C4" s="168"/>
      <c r="D4" s="172"/>
      <c r="E4" s="168"/>
      <c r="F4" s="169"/>
      <c r="G4" s="168"/>
      <c r="H4" s="233"/>
      <c r="I4" s="234"/>
      <c r="J4" s="165"/>
    </row>
    <row r="5" spans="1:10">
      <c r="A5" s="168">
        <v>5</v>
      </c>
      <c r="B5" s="168" t="s">
        <v>406</v>
      </c>
      <c r="C5" s="168"/>
      <c r="D5" s="172">
        <v>5018</v>
      </c>
      <c r="E5" s="168"/>
      <c r="F5" s="169">
        <v>5099</v>
      </c>
      <c r="G5" s="168"/>
      <c r="H5" s="233">
        <v>4087</v>
      </c>
      <c r="I5" s="234"/>
      <c r="J5" s="165">
        <v>4123</v>
      </c>
    </row>
    <row r="6" spans="1:10">
      <c r="A6" s="168">
        <v>6</v>
      </c>
      <c r="B6" s="168" t="s">
        <v>407</v>
      </c>
      <c r="C6" s="168"/>
      <c r="D6" s="172">
        <v>96873</v>
      </c>
      <c r="E6" s="168"/>
      <c r="F6" s="169">
        <v>85000</v>
      </c>
      <c r="G6" s="168"/>
      <c r="H6" s="172">
        <v>95000</v>
      </c>
      <c r="I6" s="235"/>
      <c r="J6" s="169">
        <v>85000</v>
      </c>
    </row>
    <row r="7" spans="1:10">
      <c r="A7" s="168">
        <v>7</v>
      </c>
      <c r="B7" s="168" t="s">
        <v>908</v>
      </c>
      <c r="C7" s="168"/>
      <c r="D7" s="172">
        <v>0</v>
      </c>
      <c r="E7" s="168"/>
      <c r="F7" s="169">
        <v>0</v>
      </c>
      <c r="G7" s="168"/>
      <c r="H7" s="172">
        <v>57800</v>
      </c>
      <c r="I7" s="235"/>
      <c r="J7" s="169">
        <v>168000</v>
      </c>
    </row>
    <row r="8" spans="1:10">
      <c r="A8" s="168">
        <v>8</v>
      </c>
      <c r="B8" s="168" t="s">
        <v>705</v>
      </c>
      <c r="C8" s="168"/>
      <c r="D8" s="172">
        <v>10</v>
      </c>
      <c r="E8" s="168"/>
      <c r="F8" s="169">
        <v>0</v>
      </c>
      <c r="G8" s="168"/>
      <c r="H8" s="172">
        <v>10</v>
      </c>
      <c r="I8" s="235"/>
      <c r="J8" s="169">
        <v>10</v>
      </c>
    </row>
    <row r="9" spans="1:10">
      <c r="A9" s="168">
        <v>9</v>
      </c>
      <c r="B9" s="168" t="s">
        <v>706</v>
      </c>
      <c r="C9" s="168"/>
      <c r="D9" s="172">
        <v>2798</v>
      </c>
      <c r="E9" s="168"/>
      <c r="F9" s="169">
        <v>1000</v>
      </c>
      <c r="G9" s="168"/>
      <c r="H9" s="172">
        <v>12000</v>
      </c>
      <c r="I9" s="235"/>
      <c r="J9" s="169">
        <v>0</v>
      </c>
    </row>
    <row r="10" spans="1:10">
      <c r="A10" s="168">
        <v>10</v>
      </c>
      <c r="B10" s="168" t="s">
        <v>707</v>
      </c>
      <c r="C10" s="168"/>
      <c r="D10" s="172"/>
      <c r="E10" s="168"/>
      <c r="F10" s="169"/>
      <c r="G10" s="168"/>
      <c r="H10" s="172"/>
      <c r="I10" s="235"/>
      <c r="J10" s="169"/>
    </row>
    <row r="11" spans="1:10">
      <c r="A11" s="168">
        <v>11</v>
      </c>
      <c r="B11" s="168" t="s">
        <v>708</v>
      </c>
      <c r="C11" s="168"/>
      <c r="D11" s="172">
        <v>120</v>
      </c>
      <c r="E11" s="168"/>
      <c r="F11" s="169">
        <v>0</v>
      </c>
      <c r="G11" s="168"/>
      <c r="H11" s="172">
        <v>20</v>
      </c>
      <c r="I11" s="235"/>
      <c r="J11" s="169">
        <v>0</v>
      </c>
    </row>
    <row r="12" spans="1:10">
      <c r="A12" s="168">
        <v>12</v>
      </c>
      <c r="B12" s="168" t="s">
        <v>408</v>
      </c>
      <c r="C12" s="168"/>
      <c r="D12" s="172">
        <v>1125</v>
      </c>
      <c r="E12" s="168"/>
      <c r="F12" s="169">
        <v>1125</v>
      </c>
      <c r="G12" s="168"/>
      <c r="H12" s="172">
        <v>3125</v>
      </c>
      <c r="I12" s="235"/>
      <c r="J12" s="169">
        <v>1125</v>
      </c>
    </row>
    <row r="13" spans="1:10">
      <c r="A13" s="168">
        <v>13</v>
      </c>
      <c r="B13" s="168" t="s">
        <v>409</v>
      </c>
      <c r="C13" s="168"/>
      <c r="D13" s="172">
        <v>290620</v>
      </c>
      <c r="E13" s="168"/>
      <c r="F13" s="169">
        <v>255000</v>
      </c>
      <c r="G13" s="168"/>
      <c r="H13" s="172">
        <v>290000</v>
      </c>
      <c r="I13" s="235"/>
      <c r="J13" s="169">
        <v>255000</v>
      </c>
    </row>
    <row r="14" spans="1:10">
      <c r="A14" s="168">
        <v>14</v>
      </c>
      <c r="B14" s="230" t="s">
        <v>15</v>
      </c>
      <c r="C14" s="168"/>
      <c r="D14" s="235">
        <f>SUM(D3:D13)</f>
        <v>443828</v>
      </c>
      <c r="E14" s="168"/>
      <c r="F14" s="235">
        <f>SUM(F3:F13)</f>
        <v>371692</v>
      </c>
      <c r="G14" s="168"/>
      <c r="H14" s="235">
        <f>SUM(H3:H13)</f>
        <v>485113</v>
      </c>
      <c r="I14" s="235"/>
      <c r="J14" s="171">
        <f>SUM(J3:J13)</f>
        <v>535047</v>
      </c>
    </row>
    <row r="15" spans="1:10">
      <c r="A15" s="168">
        <v>15</v>
      </c>
      <c r="B15" s="230" t="s">
        <v>24</v>
      </c>
      <c r="C15" s="168"/>
      <c r="D15" s="172"/>
      <c r="E15" s="168"/>
      <c r="F15" s="172"/>
      <c r="G15" s="168"/>
      <c r="H15" s="235"/>
      <c r="I15" s="235"/>
      <c r="J15" s="168"/>
    </row>
    <row r="16" spans="1:10">
      <c r="A16" s="168">
        <v>16</v>
      </c>
      <c r="B16" s="168" t="s">
        <v>709</v>
      </c>
      <c r="C16" s="168"/>
      <c r="D16" s="172">
        <v>204</v>
      </c>
      <c r="E16" s="168"/>
      <c r="F16" s="169">
        <v>500</v>
      </c>
      <c r="G16" s="168"/>
      <c r="H16" s="172">
        <v>10000</v>
      </c>
      <c r="I16" s="235"/>
      <c r="J16" s="169">
        <v>10000</v>
      </c>
    </row>
    <row r="17" spans="1:10">
      <c r="A17" s="168">
        <v>17</v>
      </c>
      <c r="B17" s="168" t="s">
        <v>909</v>
      </c>
      <c r="C17" s="168"/>
      <c r="D17" s="172">
        <v>0</v>
      </c>
      <c r="E17" s="168"/>
      <c r="F17" s="169">
        <v>0</v>
      </c>
      <c r="G17" s="168"/>
      <c r="H17" s="172">
        <v>5373</v>
      </c>
      <c r="I17" s="235"/>
      <c r="J17" s="165"/>
    </row>
    <row r="18" spans="1:10">
      <c r="A18" s="168">
        <v>18</v>
      </c>
      <c r="B18" s="168" t="s">
        <v>627</v>
      </c>
      <c r="C18" s="168"/>
      <c r="D18" s="172">
        <v>54</v>
      </c>
      <c r="E18" s="168"/>
      <c r="F18" s="169">
        <v>0</v>
      </c>
      <c r="G18" s="168"/>
      <c r="H18" s="172">
        <v>0</v>
      </c>
      <c r="I18" s="235"/>
      <c r="J18" s="169">
        <v>0</v>
      </c>
    </row>
    <row r="19" spans="1:10">
      <c r="A19" s="168">
        <v>19</v>
      </c>
      <c r="B19" s="170" t="s">
        <v>942</v>
      </c>
      <c r="C19" s="168"/>
      <c r="D19" s="172">
        <v>0</v>
      </c>
      <c r="E19" s="168"/>
      <c r="F19" s="169">
        <v>16684</v>
      </c>
      <c r="G19" s="168"/>
      <c r="H19" s="172">
        <v>16760</v>
      </c>
      <c r="I19" s="235"/>
      <c r="J19" s="325">
        <v>20112</v>
      </c>
    </row>
    <row r="20" spans="1:10">
      <c r="A20" s="168">
        <v>20</v>
      </c>
      <c r="B20" s="164" t="s">
        <v>814</v>
      </c>
      <c r="C20" s="164"/>
      <c r="D20" s="233">
        <v>3721</v>
      </c>
      <c r="E20" s="164"/>
      <c r="F20" s="165">
        <v>9000</v>
      </c>
      <c r="G20" s="164"/>
      <c r="H20" s="233">
        <v>0</v>
      </c>
      <c r="I20" s="234"/>
      <c r="J20" s="165">
        <v>9000</v>
      </c>
    </row>
    <row r="21" spans="1:10">
      <c r="A21" s="168">
        <v>21</v>
      </c>
      <c r="B21" s="168" t="s">
        <v>910</v>
      </c>
      <c r="C21" s="168"/>
      <c r="D21" s="172">
        <v>13</v>
      </c>
      <c r="E21" s="168"/>
      <c r="F21" s="169">
        <v>30</v>
      </c>
      <c r="G21" s="168"/>
      <c r="H21" s="172">
        <v>0</v>
      </c>
      <c r="I21" s="235"/>
      <c r="J21" s="169">
        <v>140</v>
      </c>
    </row>
    <row r="22" spans="1:10">
      <c r="A22" s="168">
        <v>22</v>
      </c>
      <c r="B22" s="168" t="s">
        <v>410</v>
      </c>
      <c r="C22" s="168"/>
      <c r="D22" s="172">
        <v>1850</v>
      </c>
      <c r="E22" s="168"/>
      <c r="F22" s="169">
        <v>2000</v>
      </c>
      <c r="G22" s="168"/>
      <c r="H22" s="172">
        <v>2000</v>
      </c>
      <c r="I22" s="235"/>
      <c r="J22" s="169">
        <v>2000</v>
      </c>
    </row>
    <row r="23" spans="1:10">
      <c r="A23" s="168">
        <v>23</v>
      </c>
      <c r="B23" s="230" t="s">
        <v>34</v>
      </c>
      <c r="C23" s="168"/>
      <c r="D23" s="172"/>
      <c r="E23" s="168"/>
      <c r="F23" s="169"/>
      <c r="G23" s="168"/>
      <c r="H23" s="235"/>
      <c r="I23" s="235"/>
      <c r="J23" s="169"/>
    </row>
    <row r="24" spans="1:10">
      <c r="A24" s="168">
        <v>24</v>
      </c>
      <c r="B24" s="170" t="s">
        <v>710</v>
      </c>
      <c r="C24" s="168"/>
      <c r="D24" s="233">
        <v>138844</v>
      </c>
      <c r="E24" s="168"/>
      <c r="F24" s="165">
        <v>708221</v>
      </c>
      <c r="G24" s="168"/>
      <c r="H24" s="233">
        <v>102336</v>
      </c>
      <c r="I24" s="234"/>
      <c r="J24" s="325">
        <v>1117192</v>
      </c>
    </row>
    <row r="25" spans="1:10">
      <c r="A25" s="168">
        <v>25</v>
      </c>
      <c r="B25" s="128" t="s">
        <v>411</v>
      </c>
      <c r="C25" s="168"/>
      <c r="D25" s="233"/>
      <c r="E25" s="168"/>
      <c r="F25" s="165"/>
      <c r="G25" s="168"/>
      <c r="H25" s="233"/>
      <c r="I25" s="234"/>
      <c r="J25" s="236"/>
    </row>
    <row r="26" spans="1:10">
      <c r="A26" s="168">
        <v>26</v>
      </c>
      <c r="B26" s="128" t="s">
        <v>711</v>
      </c>
      <c r="C26" s="168"/>
      <c r="D26" s="233"/>
      <c r="E26" s="168"/>
      <c r="F26" s="165"/>
      <c r="G26" s="168"/>
      <c r="H26" s="233"/>
      <c r="I26" s="234"/>
      <c r="J26" s="236"/>
    </row>
    <row r="27" spans="1:10">
      <c r="A27" s="168">
        <v>27</v>
      </c>
      <c r="B27" s="230" t="s">
        <v>36</v>
      </c>
      <c r="C27" s="168"/>
      <c r="D27" s="172"/>
      <c r="E27" s="168"/>
      <c r="F27" s="169"/>
      <c r="G27" s="168"/>
      <c r="H27" s="172"/>
      <c r="I27" s="235"/>
      <c r="J27" s="169"/>
    </row>
    <row r="28" spans="1:10">
      <c r="A28" s="168">
        <v>28</v>
      </c>
      <c r="B28" s="128" t="s">
        <v>997</v>
      </c>
      <c r="C28" s="168"/>
      <c r="D28" s="172">
        <v>0</v>
      </c>
      <c r="E28" s="168"/>
      <c r="F28" s="169">
        <v>0</v>
      </c>
      <c r="G28" s="168"/>
      <c r="H28" s="172">
        <v>0</v>
      </c>
      <c r="I28" s="235"/>
      <c r="J28" s="171">
        <v>80000</v>
      </c>
    </row>
    <row r="29" spans="1:10">
      <c r="A29" s="168">
        <v>29</v>
      </c>
      <c r="B29" s="128" t="s">
        <v>998</v>
      </c>
      <c r="C29" s="168"/>
      <c r="D29" s="172">
        <v>0</v>
      </c>
      <c r="E29" s="168"/>
      <c r="F29" s="169">
        <v>0</v>
      </c>
      <c r="G29" s="168"/>
      <c r="H29" s="172">
        <v>0</v>
      </c>
      <c r="I29" s="235"/>
      <c r="J29" s="171">
        <v>84865</v>
      </c>
    </row>
    <row r="30" spans="1:10">
      <c r="A30" s="168">
        <v>30</v>
      </c>
      <c r="B30" s="237" t="s">
        <v>712</v>
      </c>
      <c r="C30" s="168"/>
      <c r="D30" s="172">
        <v>0</v>
      </c>
      <c r="E30" s="168"/>
      <c r="F30" s="169">
        <v>74653</v>
      </c>
      <c r="G30" s="168"/>
      <c r="H30" s="172">
        <v>0</v>
      </c>
      <c r="I30" s="235"/>
      <c r="J30" s="236">
        <v>0</v>
      </c>
    </row>
    <row r="31" spans="1:10">
      <c r="A31" s="168">
        <v>31</v>
      </c>
      <c r="B31" s="168" t="s">
        <v>412</v>
      </c>
      <c r="C31" s="168"/>
      <c r="D31" s="172">
        <v>140000</v>
      </c>
      <c r="E31" s="168"/>
      <c r="F31" s="169">
        <v>140000</v>
      </c>
      <c r="G31" s="168"/>
      <c r="H31" s="172">
        <v>140000</v>
      </c>
      <c r="I31" s="235"/>
      <c r="J31" s="165">
        <v>140000</v>
      </c>
    </row>
    <row r="32" spans="1:10" ht="16.5">
      <c r="A32" s="168">
        <v>32</v>
      </c>
      <c r="B32" s="230" t="s">
        <v>39</v>
      </c>
      <c r="C32" s="168"/>
      <c r="D32" s="238">
        <f>SUM(D16:D31)</f>
        <v>284686</v>
      </c>
      <c r="E32" s="168"/>
      <c r="F32" s="238">
        <f>SUM(F16:F31)</f>
        <v>951088</v>
      </c>
      <c r="G32" s="168"/>
      <c r="H32" s="238">
        <f>SUM(H16:H31)</f>
        <v>276469</v>
      </c>
      <c r="I32" s="238"/>
      <c r="J32" s="201">
        <f>SUM(J16:J31)</f>
        <v>1463309</v>
      </c>
    </row>
    <row r="33" spans="1:10">
      <c r="A33" s="168">
        <v>33</v>
      </c>
      <c r="B33" s="230" t="s">
        <v>40</v>
      </c>
      <c r="C33" s="168"/>
      <c r="D33" s="172">
        <f>SUM(D14)-D32</f>
        <v>159142</v>
      </c>
      <c r="E33" s="168"/>
      <c r="F33" s="172">
        <f>SUM(F14-F32)</f>
        <v>-579396</v>
      </c>
      <c r="G33" s="168"/>
      <c r="H33" s="235">
        <f>SUM(H14-H32)</f>
        <v>208644</v>
      </c>
      <c r="I33" s="235"/>
      <c r="J33" s="172">
        <f>SUM(J14-J32)</f>
        <v>-928262</v>
      </c>
    </row>
    <row r="34" spans="1:10">
      <c r="A34" s="168"/>
      <c r="B34" s="230"/>
      <c r="C34" s="168"/>
      <c r="D34" s="172"/>
      <c r="E34" s="168"/>
      <c r="F34" s="172"/>
      <c r="G34" s="168"/>
      <c r="H34" s="235"/>
      <c r="I34" s="235"/>
      <c r="J34" s="172"/>
    </row>
    <row r="35" spans="1:10">
      <c r="A35" s="168" t="s">
        <v>79</v>
      </c>
      <c r="B35" s="167" t="s">
        <v>776</v>
      </c>
      <c r="C35" s="239"/>
      <c r="D35" s="240" t="s">
        <v>413</v>
      </c>
      <c r="E35" s="241"/>
      <c r="F35" s="240"/>
      <c r="G35" s="239"/>
      <c r="H35" s="172"/>
      <c r="I35" s="172"/>
      <c r="J35" s="168"/>
    </row>
    <row r="36" spans="1:10">
      <c r="A36" s="168"/>
      <c r="B36" s="167" t="s">
        <v>777</v>
      </c>
      <c r="C36" s="239"/>
      <c r="D36" s="241" t="s">
        <v>414</v>
      </c>
      <c r="E36" s="241"/>
      <c r="F36" s="240"/>
      <c r="G36" s="239"/>
      <c r="H36" s="234"/>
      <c r="I36" s="234"/>
      <c r="J36" s="164"/>
    </row>
    <row r="37" spans="1:10">
      <c r="A37" s="168"/>
      <c r="B37" s="167" t="s">
        <v>778</v>
      </c>
      <c r="C37" s="239"/>
      <c r="D37" s="242"/>
      <c r="E37" s="239"/>
      <c r="F37" s="242"/>
      <c r="G37" s="239"/>
      <c r="H37" s="233"/>
      <c r="I37" s="233"/>
      <c r="J37" s="164"/>
    </row>
    <row r="38" spans="1:10">
      <c r="A38" s="168"/>
      <c r="B38" s="167" t="s">
        <v>779</v>
      </c>
      <c r="C38" s="239"/>
      <c r="D38" s="242"/>
      <c r="E38" s="239"/>
      <c r="F38" s="242"/>
      <c r="G38" s="239"/>
      <c r="H38" s="233"/>
      <c r="I38" s="233"/>
      <c r="J38" s="164"/>
    </row>
    <row r="39" spans="1:10">
      <c r="A39" s="168"/>
      <c r="B39" s="167" t="s">
        <v>780</v>
      </c>
      <c r="C39" s="239"/>
      <c r="D39" s="242"/>
      <c r="E39" s="239"/>
      <c r="F39" s="242"/>
      <c r="G39" s="239"/>
      <c r="H39" s="233"/>
      <c r="I39" s="233"/>
      <c r="J39" s="164"/>
    </row>
    <row r="40" spans="1:10">
      <c r="A40" s="168"/>
      <c r="B40" s="167" t="s">
        <v>781</v>
      </c>
      <c r="C40" s="239"/>
      <c r="D40" s="242"/>
      <c r="E40" s="239"/>
      <c r="F40" s="242"/>
      <c r="G40" s="239"/>
      <c r="H40" s="233"/>
      <c r="I40" s="233"/>
      <c r="J40" s="164"/>
    </row>
    <row r="41" spans="1:10">
      <c r="A41" s="168"/>
      <c r="B41" s="243"/>
      <c r="C41" s="239"/>
      <c r="D41" s="242"/>
      <c r="E41" s="239"/>
      <c r="F41" s="242"/>
      <c r="G41" s="239"/>
      <c r="H41" s="233"/>
      <c r="I41" s="233"/>
      <c r="J41" s="168"/>
    </row>
    <row r="42" spans="1:10">
      <c r="A42" s="168" t="s">
        <v>79</v>
      </c>
      <c r="B42" s="168" t="s">
        <v>415</v>
      </c>
      <c r="C42" s="168"/>
      <c r="D42" s="172"/>
      <c r="E42" s="168"/>
      <c r="F42" s="172"/>
      <c r="G42" s="168"/>
      <c r="H42" s="172"/>
      <c r="I42" s="172"/>
      <c r="J42" s="168"/>
    </row>
    <row r="43" spans="1:10">
      <c r="A43" s="168"/>
      <c r="B43" s="168"/>
      <c r="C43" s="168"/>
      <c r="D43" s="172"/>
      <c r="E43" s="168"/>
      <c r="F43" s="172"/>
      <c r="G43" s="168"/>
      <c r="H43" s="172"/>
      <c r="I43" s="172"/>
      <c r="J43" s="168"/>
    </row>
    <row r="44" spans="1:10">
      <c r="A44" s="168" t="s">
        <v>79</v>
      </c>
      <c r="B44" s="128" t="s">
        <v>416</v>
      </c>
      <c r="C44" s="168"/>
      <c r="D44" s="172" t="s">
        <v>417</v>
      </c>
      <c r="E44" s="168"/>
      <c r="F44" s="172" t="s">
        <v>418</v>
      </c>
      <c r="G44" s="168"/>
      <c r="H44" s="172"/>
      <c r="I44" s="172"/>
      <c r="J44" s="168"/>
    </row>
    <row r="45" spans="1:10">
      <c r="A45" s="168"/>
      <c r="B45" s="128" t="s">
        <v>419</v>
      </c>
      <c r="C45" s="168"/>
      <c r="D45" s="172">
        <v>0</v>
      </c>
      <c r="E45" s="168"/>
      <c r="F45" s="172"/>
      <c r="G45" s="168"/>
      <c r="H45" s="172" t="s">
        <v>420</v>
      </c>
      <c r="I45" s="172"/>
      <c r="J45" s="168"/>
    </row>
    <row r="46" spans="1:10">
      <c r="A46" s="168"/>
      <c r="B46" s="128" t="s">
        <v>421</v>
      </c>
      <c r="C46" s="168"/>
      <c r="D46" s="172">
        <v>103181</v>
      </c>
      <c r="E46" s="168"/>
      <c r="F46" s="172"/>
      <c r="G46" s="168"/>
      <c r="H46" s="172" t="s">
        <v>422</v>
      </c>
      <c r="I46" s="172"/>
      <c r="J46" s="168"/>
    </row>
    <row r="47" spans="1:10">
      <c r="A47" s="168"/>
      <c r="B47" s="128" t="s">
        <v>423</v>
      </c>
      <c r="C47" s="168"/>
      <c r="D47" s="172"/>
      <c r="E47" s="168"/>
      <c r="F47" s="172"/>
      <c r="G47" s="168"/>
      <c r="H47" s="172" t="s">
        <v>815</v>
      </c>
      <c r="I47" s="172"/>
      <c r="J47" s="168"/>
    </row>
    <row r="48" spans="1:10">
      <c r="A48" s="168"/>
      <c r="B48" s="246" t="s">
        <v>817</v>
      </c>
      <c r="C48" s="217"/>
      <c r="D48" s="326">
        <v>71250</v>
      </c>
      <c r="E48" s="217">
        <v>990</v>
      </c>
      <c r="F48" s="326">
        <v>650</v>
      </c>
      <c r="G48" s="217"/>
      <c r="H48" s="326"/>
      <c r="I48" s="326"/>
      <c r="J48" s="217"/>
    </row>
    <row r="49" spans="1:10">
      <c r="A49" s="168"/>
      <c r="B49" s="246" t="s">
        <v>818</v>
      </c>
      <c r="C49" s="336"/>
      <c r="D49" s="326">
        <v>43850</v>
      </c>
      <c r="E49" s="336"/>
      <c r="F49" s="326">
        <v>575</v>
      </c>
      <c r="G49" s="217"/>
      <c r="H49" s="326"/>
      <c r="I49" s="326"/>
      <c r="J49" s="217"/>
    </row>
    <row r="50" spans="1:10">
      <c r="A50" s="168"/>
      <c r="B50" s="128" t="s">
        <v>424</v>
      </c>
      <c r="C50" s="244"/>
      <c r="D50" s="172">
        <v>0</v>
      </c>
      <c r="E50" s="244"/>
      <c r="F50" s="172"/>
      <c r="G50" s="168"/>
      <c r="H50" s="172" t="s">
        <v>425</v>
      </c>
      <c r="I50" s="172"/>
      <c r="J50" s="168"/>
    </row>
    <row r="51" spans="1:10">
      <c r="A51" s="168"/>
      <c r="B51" s="128" t="s">
        <v>426</v>
      </c>
      <c r="C51" s="168"/>
      <c r="D51" s="172">
        <v>0</v>
      </c>
      <c r="E51" s="168"/>
      <c r="F51" s="172"/>
      <c r="G51" s="168"/>
      <c r="H51" s="172" t="s">
        <v>427</v>
      </c>
      <c r="I51" s="172"/>
      <c r="J51" s="168"/>
    </row>
    <row r="52" spans="1:10">
      <c r="A52" s="168"/>
      <c r="B52" s="246" t="s">
        <v>819</v>
      </c>
      <c r="C52" s="336"/>
      <c r="D52" s="326">
        <v>642</v>
      </c>
      <c r="E52" s="217"/>
      <c r="F52" s="326">
        <v>230</v>
      </c>
      <c r="G52" s="217"/>
      <c r="H52" s="326"/>
      <c r="I52" s="326"/>
      <c r="J52" s="217"/>
    </row>
    <row r="53" spans="1:10">
      <c r="A53" s="168"/>
      <c r="B53" s="246" t="s">
        <v>816</v>
      </c>
      <c r="C53" s="336"/>
      <c r="D53" s="326">
        <v>33296</v>
      </c>
      <c r="E53" s="217"/>
      <c r="F53" s="326">
        <v>893</v>
      </c>
      <c r="G53" s="217"/>
      <c r="H53" s="326"/>
      <c r="I53" s="326"/>
      <c r="J53" s="217"/>
    </row>
    <row r="54" spans="1:10">
      <c r="A54" s="168"/>
      <c r="B54" s="230"/>
      <c r="C54" s="244"/>
      <c r="D54" s="245"/>
      <c r="E54" s="244"/>
      <c r="F54" s="245"/>
      <c r="G54" s="168"/>
      <c r="H54" s="172"/>
      <c r="I54" s="172"/>
      <c r="J54" s="168"/>
    </row>
    <row r="55" spans="1:10">
      <c r="A55" s="168"/>
      <c r="B55" s="128" t="s">
        <v>428</v>
      </c>
      <c r="C55" s="128"/>
      <c r="D55" s="337">
        <f>SUM(D48:D54)</f>
        <v>149038</v>
      </c>
      <c r="E55" s="338"/>
      <c r="F55" s="337">
        <f>SUM(F48:F54)</f>
        <v>2348</v>
      </c>
      <c r="G55" s="168"/>
      <c r="H55" s="168"/>
      <c r="I55" s="168"/>
      <c r="J55" s="168"/>
    </row>
    <row r="56" spans="1:10">
      <c r="A56" s="168"/>
      <c r="B56" s="168"/>
      <c r="C56" s="168"/>
      <c r="D56" s="168"/>
      <c r="E56" s="168"/>
      <c r="F56" s="168"/>
      <c r="G56" s="168"/>
      <c r="H56" s="168"/>
      <c r="I56" s="168"/>
      <c r="J56" s="168"/>
    </row>
    <row r="57" spans="1:10">
      <c r="A57" s="168"/>
      <c r="B57" s="247" t="s">
        <v>429</v>
      </c>
      <c r="C57" s="168"/>
      <c r="D57" s="168"/>
      <c r="E57" s="168"/>
      <c r="F57" s="168"/>
      <c r="G57" s="168"/>
      <c r="H57" s="168"/>
      <c r="I57" s="168"/>
      <c r="J57" s="168"/>
    </row>
  </sheetData>
  <printOptions gridLines="1"/>
  <pageMargins left="0.75" right="0" top="0" bottom="0" header="0" footer="0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7" workbookViewId="0">
      <selection activeCell="J26" sqref="J26"/>
    </sheetView>
  </sheetViews>
  <sheetFormatPr defaultRowHeight="15"/>
  <cols>
    <col min="1" max="1" width="3.140625" customWidth="1"/>
    <col min="2" max="2" width="27.28515625" customWidth="1"/>
    <col min="3" max="3" width="2" customWidth="1"/>
    <col min="4" max="4" width="13.5703125" customWidth="1"/>
    <col min="5" max="5" width="1.42578125" customWidth="1"/>
    <col min="6" max="6" width="14.42578125" customWidth="1"/>
    <col min="7" max="7" width="1.85546875" customWidth="1"/>
    <col min="8" max="8" width="12.5703125" customWidth="1"/>
    <col min="9" max="9" width="1.42578125" customWidth="1"/>
    <col min="10" max="10" width="14.42578125" customWidth="1"/>
  </cols>
  <sheetData>
    <row r="1" spans="1:10" ht="15.75" thickBot="1">
      <c r="A1" s="104">
        <v>1</v>
      </c>
      <c r="B1" s="151" t="s">
        <v>601</v>
      </c>
      <c r="C1" s="153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04">
        <v>2</v>
      </c>
      <c r="B2" s="102" t="s">
        <v>1</v>
      </c>
      <c r="C2" s="103"/>
      <c r="D2" s="248" t="s">
        <v>2</v>
      </c>
      <c r="E2" s="248"/>
      <c r="F2" s="249" t="s">
        <v>3</v>
      </c>
      <c r="G2" s="249"/>
      <c r="H2" s="249" t="s">
        <v>4</v>
      </c>
      <c r="I2" s="249"/>
      <c r="J2" s="249" t="s">
        <v>5</v>
      </c>
    </row>
    <row r="3" spans="1:10">
      <c r="A3" s="104">
        <v>3</v>
      </c>
      <c r="B3" s="114" t="s">
        <v>430</v>
      </c>
      <c r="C3" s="103"/>
      <c r="D3" s="109">
        <v>177435</v>
      </c>
      <c r="E3" s="109"/>
      <c r="F3" s="111">
        <v>160000</v>
      </c>
      <c r="G3" s="111"/>
      <c r="H3" s="111">
        <v>160000</v>
      </c>
      <c r="I3" s="111"/>
      <c r="J3" s="113">
        <v>134000</v>
      </c>
    </row>
    <row r="4" spans="1:10">
      <c r="A4" s="104">
        <v>4</v>
      </c>
      <c r="B4" s="115" t="s">
        <v>977</v>
      </c>
      <c r="C4" s="103"/>
      <c r="D4" s="109">
        <v>19889</v>
      </c>
      <c r="E4" s="109"/>
      <c r="F4" s="111">
        <v>16659</v>
      </c>
      <c r="G4" s="111"/>
      <c r="H4" s="116">
        <v>21019</v>
      </c>
      <c r="I4" s="113"/>
      <c r="J4" s="116">
        <v>175093</v>
      </c>
    </row>
    <row r="5" spans="1:10">
      <c r="A5" s="104">
        <v>5</v>
      </c>
      <c r="B5" s="115" t="s">
        <v>978</v>
      </c>
      <c r="C5" s="103"/>
      <c r="D5" s="109"/>
      <c r="E5" s="109"/>
      <c r="F5" s="111"/>
      <c r="G5" s="111"/>
      <c r="H5" s="111"/>
      <c r="I5" s="111"/>
      <c r="J5" s="111"/>
    </row>
    <row r="6" spans="1:10">
      <c r="A6" s="104">
        <v>6</v>
      </c>
      <c r="B6" s="105" t="s">
        <v>15</v>
      </c>
      <c r="C6" s="117"/>
      <c r="D6" s="118">
        <f>SUM(D3:D5)</f>
        <v>197324</v>
      </c>
      <c r="E6" s="118"/>
      <c r="F6" s="113">
        <f>SUM(F3:F5)</f>
        <v>176659</v>
      </c>
      <c r="G6" s="113"/>
      <c r="H6" s="113">
        <f>SUM(H3:H4)</f>
        <v>181019</v>
      </c>
      <c r="I6" s="113"/>
      <c r="J6" s="113">
        <f>SUM(J3:J5)</f>
        <v>309093</v>
      </c>
    </row>
    <row r="7" spans="1:10">
      <c r="A7" s="104">
        <v>7</v>
      </c>
      <c r="B7" s="102" t="s">
        <v>16</v>
      </c>
      <c r="C7" s="103"/>
      <c r="D7" s="109"/>
      <c r="E7" s="109"/>
      <c r="F7" s="109"/>
      <c r="G7" s="109"/>
      <c r="H7" s="109"/>
      <c r="I7" s="109"/>
      <c r="J7" s="109"/>
    </row>
    <row r="8" spans="1:10">
      <c r="A8" s="104">
        <v>8</v>
      </c>
      <c r="B8" s="104" t="s">
        <v>431</v>
      </c>
      <c r="C8" s="103"/>
      <c r="D8" s="109">
        <v>28</v>
      </c>
      <c r="E8" s="109"/>
      <c r="F8" s="109">
        <v>36</v>
      </c>
      <c r="G8" s="109"/>
      <c r="H8" s="109">
        <v>24</v>
      </c>
      <c r="I8" s="109"/>
      <c r="J8" s="113">
        <v>0</v>
      </c>
    </row>
    <row r="9" spans="1:10">
      <c r="A9" s="104">
        <v>9</v>
      </c>
      <c r="B9" s="102" t="s">
        <v>36</v>
      </c>
      <c r="C9" s="103"/>
      <c r="D9" s="109"/>
      <c r="E9" s="109"/>
      <c r="F9" s="109"/>
      <c r="G9" s="109"/>
      <c r="H9" s="109"/>
      <c r="I9" s="109"/>
      <c r="J9" s="109"/>
    </row>
    <row r="10" spans="1:10">
      <c r="A10" s="104">
        <v>10</v>
      </c>
      <c r="B10" s="104" t="s">
        <v>432</v>
      </c>
      <c r="C10" s="103"/>
      <c r="D10" s="109">
        <v>153976</v>
      </c>
      <c r="E10" s="109"/>
      <c r="F10" s="111">
        <v>162280</v>
      </c>
      <c r="G10" s="109"/>
      <c r="H10" s="111">
        <v>162510</v>
      </c>
      <c r="I10" s="109"/>
      <c r="J10" s="113">
        <v>0</v>
      </c>
    </row>
    <row r="11" spans="1:10">
      <c r="A11" s="104">
        <v>11</v>
      </c>
      <c r="B11" s="104" t="s">
        <v>433</v>
      </c>
      <c r="C11" s="103"/>
      <c r="D11" s="109">
        <v>26366</v>
      </c>
      <c r="E11" s="109"/>
      <c r="F11" s="111">
        <v>27664</v>
      </c>
      <c r="G11" s="109"/>
      <c r="H11" s="111">
        <v>18360</v>
      </c>
      <c r="I11" s="109"/>
      <c r="J11" s="113">
        <v>0</v>
      </c>
    </row>
    <row r="12" spans="1:10">
      <c r="A12" s="104">
        <v>14</v>
      </c>
      <c r="B12" s="104" t="s">
        <v>979</v>
      </c>
      <c r="C12" s="103"/>
      <c r="D12" s="109">
        <v>0</v>
      </c>
      <c r="E12" s="109"/>
      <c r="F12" s="111">
        <v>0</v>
      </c>
      <c r="G12" s="109"/>
      <c r="H12" s="109"/>
      <c r="I12" s="109"/>
      <c r="J12" s="111">
        <v>49200</v>
      </c>
    </row>
    <row r="13" spans="1:10">
      <c r="A13" s="104">
        <v>15</v>
      </c>
      <c r="B13" s="104" t="s">
        <v>980</v>
      </c>
      <c r="C13" s="103"/>
      <c r="D13" s="109">
        <v>0</v>
      </c>
      <c r="E13" s="109"/>
      <c r="F13" s="111">
        <v>0</v>
      </c>
      <c r="G13" s="109"/>
      <c r="H13" s="109"/>
      <c r="I13" s="109"/>
      <c r="J13" s="111">
        <v>8053</v>
      </c>
    </row>
    <row r="14" spans="1:10">
      <c r="A14" s="104">
        <v>16</v>
      </c>
      <c r="B14" s="112" t="s">
        <v>981</v>
      </c>
      <c r="C14" s="103"/>
      <c r="D14" s="109">
        <v>0</v>
      </c>
      <c r="E14" s="109"/>
      <c r="F14" s="111">
        <v>0</v>
      </c>
      <c r="G14" s="109"/>
      <c r="H14" s="109"/>
      <c r="I14" s="109"/>
      <c r="J14" s="113">
        <v>80000</v>
      </c>
    </row>
    <row r="15" spans="1:10">
      <c r="A15" s="104">
        <v>17</v>
      </c>
      <c r="B15" s="112" t="s">
        <v>982</v>
      </c>
      <c r="C15" s="103"/>
      <c r="D15" s="109">
        <v>0</v>
      </c>
      <c r="E15" s="109"/>
      <c r="F15" s="111">
        <v>0</v>
      </c>
      <c r="G15" s="109"/>
      <c r="H15" s="109"/>
      <c r="I15" s="109"/>
      <c r="J15" s="113">
        <v>84865</v>
      </c>
    </row>
    <row r="16" spans="1:10">
      <c r="A16" s="104">
        <v>18</v>
      </c>
      <c r="B16" s="104" t="s">
        <v>983</v>
      </c>
      <c r="C16" s="103"/>
      <c r="D16" s="109">
        <v>0</v>
      </c>
      <c r="E16" s="109"/>
      <c r="F16" s="111">
        <v>0</v>
      </c>
      <c r="G16" s="109"/>
      <c r="H16" s="109"/>
      <c r="I16" s="109"/>
      <c r="J16" s="111">
        <v>60000</v>
      </c>
    </row>
    <row r="17" spans="1:10">
      <c r="A17" s="104">
        <v>19</v>
      </c>
      <c r="B17" s="104" t="s">
        <v>984</v>
      </c>
      <c r="C17" s="103"/>
      <c r="D17" s="109">
        <v>0</v>
      </c>
      <c r="E17" s="109"/>
      <c r="F17" s="111">
        <v>0</v>
      </c>
      <c r="G17" s="109"/>
      <c r="H17" s="109"/>
      <c r="I17" s="109"/>
      <c r="J17" s="111">
        <v>6300</v>
      </c>
    </row>
    <row r="18" spans="1:10">
      <c r="A18" s="104">
        <v>20</v>
      </c>
      <c r="B18" s="104" t="s">
        <v>985</v>
      </c>
      <c r="C18" s="103"/>
      <c r="D18" s="109">
        <v>0</v>
      </c>
      <c r="E18" s="109"/>
      <c r="F18" s="111">
        <v>0</v>
      </c>
      <c r="G18" s="109"/>
      <c r="H18" s="109"/>
      <c r="I18" s="109"/>
      <c r="J18" s="111">
        <v>41912</v>
      </c>
    </row>
    <row r="19" spans="1:10">
      <c r="A19" s="104">
        <v>21</v>
      </c>
      <c r="B19" s="104" t="s">
        <v>986</v>
      </c>
      <c r="C19" s="103"/>
      <c r="D19" s="109">
        <v>0</v>
      </c>
      <c r="E19" s="109"/>
      <c r="F19" s="111">
        <v>0</v>
      </c>
      <c r="G19" s="109"/>
      <c r="H19" s="109"/>
      <c r="I19" s="109"/>
      <c r="J19" s="111">
        <v>2238</v>
      </c>
    </row>
    <row r="20" spans="1:10">
      <c r="A20" s="104">
        <v>22</v>
      </c>
      <c r="B20" s="104" t="s">
        <v>434</v>
      </c>
      <c r="C20" s="103"/>
      <c r="D20" s="109">
        <v>0</v>
      </c>
      <c r="E20" s="109"/>
      <c r="F20" s="111">
        <v>0</v>
      </c>
      <c r="G20" s="109"/>
      <c r="H20" s="109"/>
      <c r="I20" s="109"/>
      <c r="J20" s="111">
        <v>7750</v>
      </c>
    </row>
    <row r="21" spans="1:10">
      <c r="A21" s="104">
        <v>23</v>
      </c>
      <c r="B21" s="104" t="s">
        <v>435</v>
      </c>
      <c r="C21" s="103"/>
      <c r="D21" s="109">
        <v>0</v>
      </c>
      <c r="E21" s="109"/>
      <c r="F21" s="111">
        <v>0</v>
      </c>
      <c r="G21" s="109"/>
      <c r="H21" s="109"/>
      <c r="I21" s="109"/>
      <c r="J21" s="111">
        <v>772</v>
      </c>
    </row>
    <row r="22" spans="1:10">
      <c r="A22" s="104">
        <v>24</v>
      </c>
      <c r="B22" s="104" t="s">
        <v>434</v>
      </c>
      <c r="C22" s="103"/>
      <c r="D22" s="109">
        <v>0</v>
      </c>
      <c r="E22" s="109"/>
      <c r="F22" s="111">
        <v>0</v>
      </c>
      <c r="G22" s="109"/>
      <c r="H22" s="109"/>
      <c r="I22" s="109"/>
      <c r="J22" s="111">
        <v>0</v>
      </c>
    </row>
    <row r="23" spans="1:10">
      <c r="A23" s="104">
        <v>25</v>
      </c>
      <c r="B23" s="104" t="s">
        <v>436</v>
      </c>
      <c r="C23" s="103"/>
      <c r="D23" s="109">
        <v>0</v>
      </c>
      <c r="E23" s="109"/>
      <c r="F23" s="111">
        <v>0</v>
      </c>
      <c r="G23" s="109"/>
      <c r="H23" s="109"/>
      <c r="I23" s="109"/>
      <c r="J23" s="111">
        <v>0</v>
      </c>
    </row>
    <row r="24" spans="1:10">
      <c r="A24" s="104">
        <v>26</v>
      </c>
      <c r="B24" s="104" t="s">
        <v>437</v>
      </c>
      <c r="C24" s="103"/>
      <c r="D24" s="109">
        <v>0</v>
      </c>
      <c r="E24" s="109"/>
      <c r="F24" s="111">
        <v>0</v>
      </c>
      <c r="G24" s="109"/>
      <c r="H24" s="109"/>
      <c r="I24" s="109"/>
      <c r="J24" s="111">
        <v>0</v>
      </c>
    </row>
    <row r="25" spans="1:10">
      <c r="A25" s="104">
        <v>27</v>
      </c>
      <c r="B25" s="130" t="s">
        <v>438</v>
      </c>
      <c r="C25" s="103"/>
      <c r="D25" s="109">
        <v>0</v>
      </c>
      <c r="E25" s="109"/>
      <c r="F25" s="109">
        <v>1200000</v>
      </c>
      <c r="G25" s="109"/>
      <c r="H25" s="111"/>
      <c r="I25" s="109"/>
      <c r="J25" s="113">
        <v>2000000</v>
      </c>
    </row>
    <row r="26" spans="1:10">
      <c r="A26" s="104">
        <v>28</v>
      </c>
      <c r="B26" s="105" t="s">
        <v>39</v>
      </c>
      <c r="C26" s="117"/>
      <c r="D26" s="118">
        <f>SUM(D8:D25)</f>
        <v>180370</v>
      </c>
      <c r="E26" s="118"/>
      <c r="F26" s="118">
        <f>SUM(F8:F25)</f>
        <v>1389980</v>
      </c>
      <c r="G26" s="118"/>
      <c r="H26" s="113">
        <f>SUM(H10:H25)</f>
        <v>180870</v>
      </c>
      <c r="I26" s="113"/>
      <c r="J26" s="113">
        <f>SUM(J8:J25)</f>
        <v>2341090</v>
      </c>
    </row>
    <row r="27" spans="1:10" ht="15.75" thickBot="1">
      <c r="A27" s="104">
        <v>29</v>
      </c>
      <c r="B27" s="105" t="s">
        <v>40</v>
      </c>
      <c r="C27" s="117"/>
      <c r="D27" s="120">
        <f>D6-D26</f>
        <v>16954</v>
      </c>
      <c r="E27" s="118"/>
      <c r="F27" s="120">
        <f>F6-F26</f>
        <v>-1213321</v>
      </c>
      <c r="G27" s="118"/>
      <c r="H27" s="120">
        <f>H6-H26</f>
        <v>149</v>
      </c>
      <c r="I27" s="118"/>
      <c r="J27" s="120">
        <f>J6-J26</f>
        <v>-2031997</v>
      </c>
    </row>
    <row r="28" spans="1:10" ht="15.75" thickTop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>
      <c r="A29" s="104"/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0">
      <c r="A30" s="168"/>
      <c r="B30" s="250" t="s">
        <v>439</v>
      </c>
      <c r="C30" s="164"/>
      <c r="D30" s="164"/>
      <c r="E30" s="164"/>
      <c r="F30" s="164"/>
      <c r="G30" s="168"/>
      <c r="H30" s="168"/>
      <c r="I30" s="168"/>
      <c r="J30" s="168"/>
    </row>
  </sheetData>
  <printOptions gridLines="1"/>
  <pageMargins left="0.75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49" workbookViewId="0">
      <selection activeCell="P58" sqref="P58"/>
    </sheetView>
  </sheetViews>
  <sheetFormatPr defaultRowHeight="15"/>
  <cols>
    <col min="1" max="1" width="4" customWidth="1"/>
    <col min="2" max="2" width="31.85546875" customWidth="1"/>
    <col min="3" max="3" width="1.28515625" customWidth="1"/>
    <col min="4" max="4" width="11.5703125" customWidth="1"/>
    <col min="5" max="5" width="1.28515625" customWidth="1"/>
    <col min="6" max="6" width="11.28515625" customWidth="1"/>
    <col min="7" max="7" width="1.28515625" customWidth="1"/>
    <col min="8" max="8" width="13.140625" customWidth="1"/>
    <col min="9" max="9" width="1.5703125" customWidth="1"/>
    <col min="10" max="10" width="11.85546875" customWidth="1"/>
  </cols>
  <sheetData>
    <row r="1" spans="1:11" ht="15.75" thickBot="1">
      <c r="A1">
        <v>1</v>
      </c>
      <c r="B1" s="45" t="s">
        <v>591</v>
      </c>
      <c r="C1" s="46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1" ht="16.5">
      <c r="A2">
        <v>2</v>
      </c>
      <c r="B2" s="47" t="s">
        <v>1</v>
      </c>
      <c r="C2" s="48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1">
      <c r="A3">
        <v>3</v>
      </c>
      <c r="B3" s="49" t="s">
        <v>654</v>
      </c>
      <c r="C3" s="48"/>
      <c r="D3" s="316">
        <v>0</v>
      </c>
      <c r="E3" s="316">
        <v>0</v>
      </c>
      <c r="F3" s="82">
        <v>0</v>
      </c>
      <c r="G3" s="82"/>
      <c r="H3" s="82">
        <v>10</v>
      </c>
      <c r="I3" s="82"/>
      <c r="J3" s="82">
        <v>0</v>
      </c>
    </row>
    <row r="4" spans="1:11">
      <c r="A4">
        <v>4</v>
      </c>
      <c r="B4" s="49" t="s">
        <v>49</v>
      </c>
      <c r="C4" s="48"/>
      <c r="D4" s="50">
        <v>60</v>
      </c>
      <c r="E4" s="51"/>
      <c r="F4" s="52">
        <v>0</v>
      </c>
      <c r="G4" s="50"/>
      <c r="H4" s="52">
        <v>225</v>
      </c>
      <c r="I4" s="50"/>
      <c r="J4" s="52">
        <v>0</v>
      </c>
    </row>
    <row r="5" spans="1:11">
      <c r="A5">
        <v>5</v>
      </c>
      <c r="B5" s="49" t="s">
        <v>50</v>
      </c>
      <c r="C5" s="48"/>
      <c r="D5" s="50">
        <v>11036</v>
      </c>
      <c r="E5" s="51"/>
      <c r="F5" s="52">
        <v>11260</v>
      </c>
      <c r="G5" s="50"/>
      <c r="H5" s="52">
        <v>11260</v>
      </c>
      <c r="I5" s="50"/>
      <c r="J5" s="52">
        <v>11260</v>
      </c>
    </row>
    <row r="6" spans="1:11">
      <c r="A6">
        <v>6</v>
      </c>
      <c r="B6" s="49" t="s">
        <v>51</v>
      </c>
      <c r="C6" s="48"/>
      <c r="D6" s="50">
        <v>1872</v>
      </c>
      <c r="E6" s="51"/>
      <c r="F6" s="52">
        <v>1700</v>
      </c>
      <c r="G6" s="50"/>
      <c r="H6" s="52">
        <v>8500</v>
      </c>
      <c r="I6" s="50"/>
      <c r="J6" s="52">
        <v>5000</v>
      </c>
    </row>
    <row r="7" spans="1:11">
      <c r="A7">
        <v>7</v>
      </c>
      <c r="B7" s="53" t="s">
        <v>52</v>
      </c>
      <c r="C7" s="48"/>
      <c r="D7" s="50">
        <v>1062</v>
      </c>
      <c r="E7" s="51"/>
      <c r="F7" s="52">
        <v>412</v>
      </c>
      <c r="G7" s="50"/>
      <c r="H7" s="52">
        <v>385</v>
      </c>
      <c r="I7" s="52"/>
      <c r="J7" s="52">
        <v>257</v>
      </c>
      <c r="K7" s="90"/>
    </row>
    <row r="8" spans="1:11">
      <c r="A8">
        <v>8</v>
      </c>
      <c r="B8" s="49" t="s">
        <v>695</v>
      </c>
      <c r="C8" s="48"/>
      <c r="D8" s="52">
        <v>8984</v>
      </c>
      <c r="E8" s="51"/>
      <c r="F8" s="52">
        <v>6963</v>
      </c>
      <c r="G8" s="50"/>
      <c r="H8" s="52">
        <v>5097</v>
      </c>
      <c r="I8" s="52"/>
      <c r="J8" s="52">
        <v>2700</v>
      </c>
      <c r="K8" s="90"/>
    </row>
    <row r="9" spans="1:11">
      <c r="A9">
        <v>9</v>
      </c>
      <c r="B9" s="49" t="s">
        <v>53</v>
      </c>
      <c r="C9" s="48"/>
      <c r="D9" s="50">
        <v>703755</v>
      </c>
      <c r="E9" s="51"/>
      <c r="F9" s="52">
        <v>700000</v>
      </c>
      <c r="G9" s="50"/>
      <c r="H9" s="54">
        <v>703046</v>
      </c>
      <c r="I9" s="52"/>
      <c r="J9" s="52">
        <v>703046</v>
      </c>
    </row>
    <row r="10" spans="1:11">
      <c r="A10">
        <v>10</v>
      </c>
      <c r="B10" s="49" t="s">
        <v>54</v>
      </c>
      <c r="C10" s="48"/>
      <c r="D10" s="52">
        <v>0</v>
      </c>
      <c r="E10" s="51"/>
      <c r="F10" s="52">
        <v>0</v>
      </c>
      <c r="G10" s="50"/>
      <c r="H10" s="54">
        <v>2500</v>
      </c>
      <c r="I10" s="52"/>
      <c r="J10" s="52">
        <v>0</v>
      </c>
    </row>
    <row r="11" spans="1:11">
      <c r="A11">
        <v>11</v>
      </c>
      <c r="B11" s="49" t="s">
        <v>55</v>
      </c>
      <c r="C11" s="48"/>
      <c r="D11" s="52">
        <v>2680</v>
      </c>
      <c r="E11" s="51"/>
      <c r="F11" s="52">
        <v>2000</v>
      </c>
      <c r="G11" s="50"/>
      <c r="H11" s="52">
        <v>4297</v>
      </c>
      <c r="I11" s="50"/>
      <c r="J11" s="52">
        <v>2000</v>
      </c>
    </row>
    <row r="12" spans="1:11">
      <c r="A12">
        <v>12</v>
      </c>
      <c r="B12" s="91" t="s">
        <v>936</v>
      </c>
      <c r="C12" s="48"/>
      <c r="D12" s="52">
        <v>0</v>
      </c>
      <c r="E12" s="51"/>
      <c r="F12" s="52">
        <v>0</v>
      </c>
      <c r="G12" s="50">
        <v>0</v>
      </c>
      <c r="H12" s="52">
        <v>0</v>
      </c>
      <c r="I12" s="50"/>
      <c r="J12" s="93">
        <v>428675</v>
      </c>
    </row>
    <row r="13" spans="1:11">
      <c r="A13">
        <v>13</v>
      </c>
      <c r="B13" s="64" t="s">
        <v>927</v>
      </c>
      <c r="C13" s="48"/>
      <c r="D13" s="52"/>
      <c r="E13" s="51"/>
      <c r="F13" s="52"/>
      <c r="G13" s="50"/>
      <c r="H13" s="52"/>
      <c r="I13" s="50"/>
      <c r="J13" s="52"/>
    </row>
    <row r="14" spans="1:11">
      <c r="A14">
        <v>14</v>
      </c>
      <c r="B14" s="53" t="s">
        <v>655</v>
      </c>
      <c r="C14" s="55"/>
      <c r="D14" s="52">
        <v>8464</v>
      </c>
      <c r="E14" s="56"/>
      <c r="F14" s="52">
        <v>0</v>
      </c>
      <c r="G14" s="52"/>
      <c r="H14" s="52">
        <v>499</v>
      </c>
      <c r="I14" s="52"/>
      <c r="J14" s="52">
        <v>0</v>
      </c>
    </row>
    <row r="15" spans="1:11">
      <c r="A15">
        <v>15</v>
      </c>
      <c r="B15" s="58" t="s">
        <v>15</v>
      </c>
      <c r="C15" s="59"/>
      <c r="D15" s="60">
        <f>SUM(D4:D14)</f>
        <v>737913</v>
      </c>
      <c r="E15" s="61"/>
      <c r="F15" s="60">
        <f>SUM(F4:F14)</f>
        <v>722335</v>
      </c>
      <c r="G15" s="62"/>
      <c r="H15" s="60">
        <f>SUM(H3:H14)</f>
        <v>735819</v>
      </c>
      <c r="I15" s="60"/>
      <c r="J15" s="60">
        <f>SUM(J3:J14)</f>
        <v>1152938</v>
      </c>
    </row>
    <row r="16" spans="1:11">
      <c r="A16">
        <v>16</v>
      </c>
      <c r="B16" s="47" t="s">
        <v>16</v>
      </c>
      <c r="C16" s="48"/>
      <c r="D16" s="50"/>
      <c r="E16" s="51"/>
      <c r="F16" s="50"/>
      <c r="G16" s="50"/>
      <c r="H16" s="52"/>
      <c r="I16" s="50"/>
      <c r="J16" s="52"/>
    </row>
    <row r="17" spans="1:10">
      <c r="A17">
        <v>17</v>
      </c>
      <c r="B17" s="47" t="s">
        <v>17</v>
      </c>
      <c r="C17" s="48"/>
      <c r="D17" s="50"/>
      <c r="E17" s="51"/>
      <c r="F17" s="50"/>
      <c r="G17" s="50"/>
      <c r="H17" s="52"/>
      <c r="I17" s="50"/>
      <c r="J17" s="52"/>
    </row>
    <row r="18" spans="1:10">
      <c r="A18">
        <v>18</v>
      </c>
      <c r="B18" s="49" t="s">
        <v>638</v>
      </c>
      <c r="C18" s="48"/>
      <c r="D18" s="50">
        <v>160674</v>
      </c>
      <c r="E18" s="51"/>
      <c r="F18" s="52">
        <v>184105</v>
      </c>
      <c r="G18" s="50"/>
      <c r="H18" s="52">
        <v>167662</v>
      </c>
      <c r="I18" s="52"/>
      <c r="J18" s="52">
        <v>158559</v>
      </c>
    </row>
    <row r="19" spans="1:10">
      <c r="A19">
        <v>19</v>
      </c>
      <c r="B19" s="49" t="s">
        <v>57</v>
      </c>
      <c r="C19" s="48"/>
      <c r="D19" s="50"/>
      <c r="E19" s="51"/>
      <c r="F19" s="52"/>
      <c r="G19" s="50"/>
      <c r="H19" s="52"/>
      <c r="I19" s="52"/>
      <c r="J19" s="52"/>
    </row>
    <row r="20" spans="1:10">
      <c r="A20">
        <v>20</v>
      </c>
      <c r="B20" s="49" t="s">
        <v>56</v>
      </c>
      <c r="C20" s="48"/>
      <c r="D20" s="50">
        <v>5470</v>
      </c>
      <c r="E20" s="51"/>
      <c r="F20" s="52">
        <v>5000</v>
      </c>
      <c r="G20" s="50"/>
      <c r="H20" s="52">
        <v>5411</v>
      </c>
      <c r="I20" s="52"/>
      <c r="J20" s="52">
        <v>5000</v>
      </c>
    </row>
    <row r="21" spans="1:10">
      <c r="A21">
        <v>21</v>
      </c>
      <c r="B21" s="49" t="s">
        <v>20</v>
      </c>
      <c r="C21" s="48"/>
      <c r="D21" s="50">
        <v>9242</v>
      </c>
      <c r="E21" s="51"/>
      <c r="F21" s="52">
        <v>11725</v>
      </c>
      <c r="G21" s="50"/>
      <c r="H21" s="52">
        <v>10731</v>
      </c>
      <c r="I21" s="52"/>
      <c r="J21" s="52">
        <v>10141</v>
      </c>
    </row>
    <row r="22" spans="1:10">
      <c r="A22">
        <v>22</v>
      </c>
      <c r="B22" s="49" t="s">
        <v>21</v>
      </c>
      <c r="C22" s="48"/>
      <c r="D22" s="50">
        <v>2161</v>
      </c>
      <c r="E22" s="51"/>
      <c r="F22" s="52">
        <v>2742</v>
      </c>
      <c r="G22" s="50"/>
      <c r="H22" s="52">
        <v>2510</v>
      </c>
      <c r="I22" s="52"/>
      <c r="J22" s="52">
        <v>2372</v>
      </c>
    </row>
    <row r="23" spans="1:10">
      <c r="A23">
        <v>23</v>
      </c>
      <c r="B23" s="49" t="s">
        <v>22</v>
      </c>
      <c r="C23" s="48"/>
      <c r="D23" s="50">
        <v>9968</v>
      </c>
      <c r="E23" s="51"/>
      <c r="F23" s="52">
        <v>10260</v>
      </c>
      <c r="G23" s="50"/>
      <c r="H23" s="52">
        <v>10384</v>
      </c>
      <c r="I23" s="52"/>
      <c r="J23" s="52">
        <v>9814</v>
      </c>
    </row>
    <row r="24" spans="1:10">
      <c r="A24">
        <v>24</v>
      </c>
      <c r="B24" s="49" t="s">
        <v>58</v>
      </c>
      <c r="C24" s="48"/>
      <c r="D24" s="50">
        <v>69126</v>
      </c>
      <c r="E24" s="51"/>
      <c r="F24" s="52">
        <v>65204</v>
      </c>
      <c r="G24" s="50"/>
      <c r="H24" s="52">
        <v>55153</v>
      </c>
      <c r="I24" s="52"/>
      <c r="J24" s="67">
        <v>45185</v>
      </c>
    </row>
    <row r="25" spans="1:10">
      <c r="A25">
        <v>25</v>
      </c>
      <c r="B25" s="57" t="s">
        <v>24</v>
      </c>
      <c r="C25" s="48"/>
      <c r="D25" s="50"/>
      <c r="E25" s="51"/>
      <c r="F25" s="52"/>
      <c r="G25" s="50"/>
      <c r="H25" s="52"/>
      <c r="I25" s="50"/>
      <c r="J25" s="52"/>
    </row>
    <row r="26" spans="1:10">
      <c r="A26">
        <v>26</v>
      </c>
      <c r="B26" s="49" t="s">
        <v>914</v>
      </c>
      <c r="C26" s="48"/>
      <c r="D26" s="50">
        <v>2348</v>
      </c>
      <c r="E26" s="51"/>
      <c r="F26" s="52">
        <v>2500</v>
      </c>
      <c r="G26" s="50"/>
      <c r="H26" s="52">
        <v>2500</v>
      </c>
      <c r="I26" s="50"/>
      <c r="J26" s="52">
        <v>2900</v>
      </c>
    </row>
    <row r="27" spans="1:10">
      <c r="A27">
        <v>27</v>
      </c>
      <c r="B27" s="49" t="s">
        <v>915</v>
      </c>
      <c r="C27" s="48"/>
      <c r="D27" s="50"/>
      <c r="E27" s="51"/>
      <c r="F27" s="52"/>
      <c r="G27" s="50"/>
      <c r="H27" s="52"/>
      <c r="I27" s="50"/>
      <c r="J27" s="52"/>
    </row>
    <row r="28" spans="1:10">
      <c r="A28">
        <v>28</v>
      </c>
      <c r="B28" s="49" t="s">
        <v>846</v>
      </c>
      <c r="C28" s="48"/>
      <c r="D28" s="50">
        <v>4508</v>
      </c>
      <c r="E28" s="51"/>
      <c r="F28" s="52">
        <v>4400</v>
      </c>
      <c r="G28" s="50"/>
      <c r="H28" s="60">
        <v>4800</v>
      </c>
      <c r="I28" s="60"/>
      <c r="J28" s="60">
        <v>5000</v>
      </c>
    </row>
    <row r="29" spans="1:10">
      <c r="A29">
        <v>29</v>
      </c>
      <c r="B29" s="49" t="s">
        <v>25</v>
      </c>
      <c r="C29" s="48"/>
      <c r="D29" s="50"/>
      <c r="E29" s="51"/>
      <c r="F29" s="52"/>
      <c r="G29" s="50"/>
      <c r="H29" s="52"/>
      <c r="I29" s="52"/>
      <c r="J29" s="52"/>
    </row>
    <row r="30" spans="1:10">
      <c r="A30">
        <v>30</v>
      </c>
      <c r="B30" s="49" t="s">
        <v>59</v>
      </c>
      <c r="C30" s="48"/>
      <c r="D30" s="50">
        <v>0</v>
      </c>
      <c r="E30" s="51"/>
      <c r="F30" s="52">
        <v>500</v>
      </c>
      <c r="G30" s="50"/>
      <c r="H30" s="52">
        <v>0</v>
      </c>
      <c r="I30" s="50"/>
      <c r="J30" s="52">
        <v>500</v>
      </c>
    </row>
    <row r="31" spans="1:10">
      <c r="A31">
        <v>31</v>
      </c>
      <c r="B31" s="53" t="s">
        <v>60</v>
      </c>
      <c r="C31" s="48"/>
      <c r="D31" s="50">
        <v>239</v>
      </c>
      <c r="E31" s="51"/>
      <c r="F31" s="52">
        <v>1000</v>
      </c>
      <c r="G31" s="50"/>
      <c r="H31" s="52">
        <v>0</v>
      </c>
      <c r="I31" s="50"/>
      <c r="J31" s="52">
        <v>1000</v>
      </c>
    </row>
    <row r="32" spans="1:10">
      <c r="A32">
        <v>32</v>
      </c>
      <c r="B32" s="49" t="s">
        <v>61</v>
      </c>
      <c r="C32" s="48"/>
      <c r="D32" s="50">
        <v>16</v>
      </c>
      <c r="E32" s="51"/>
      <c r="F32" s="52">
        <v>32</v>
      </c>
      <c r="G32" s="50"/>
      <c r="H32" s="52">
        <v>16</v>
      </c>
      <c r="I32" s="50"/>
      <c r="J32" s="52">
        <v>32</v>
      </c>
    </row>
    <row r="33" spans="1:10">
      <c r="A33">
        <v>33</v>
      </c>
      <c r="B33" s="49" t="s">
        <v>656</v>
      </c>
      <c r="C33" s="48"/>
      <c r="D33" s="50">
        <v>1761</v>
      </c>
      <c r="E33" s="51"/>
      <c r="F33" s="52">
        <v>2000</v>
      </c>
      <c r="G33" s="50"/>
      <c r="H33" s="52">
        <v>2200</v>
      </c>
      <c r="I33" s="50"/>
      <c r="J33" s="52">
        <v>2500</v>
      </c>
    </row>
    <row r="34" spans="1:10">
      <c r="A34">
        <v>34</v>
      </c>
      <c r="B34" s="49" t="s">
        <v>657</v>
      </c>
      <c r="C34" s="48"/>
      <c r="D34" s="50"/>
      <c r="E34" s="51"/>
      <c r="F34" s="52"/>
      <c r="G34" s="50"/>
      <c r="H34" s="52"/>
      <c r="I34" s="50"/>
      <c r="J34" s="52"/>
    </row>
    <row r="35" spans="1:10">
      <c r="A35">
        <v>35</v>
      </c>
      <c r="B35" s="53" t="s">
        <v>62</v>
      </c>
      <c r="C35" s="55"/>
      <c r="D35" s="52">
        <v>3399</v>
      </c>
      <c r="E35" s="56"/>
      <c r="F35" s="52">
        <v>5500</v>
      </c>
      <c r="G35" s="52"/>
      <c r="H35" s="52">
        <v>4000</v>
      </c>
      <c r="I35" s="52"/>
      <c r="J35" s="52">
        <v>5500</v>
      </c>
    </row>
    <row r="36" spans="1:10">
      <c r="A36">
        <v>36</v>
      </c>
      <c r="B36" s="53" t="s">
        <v>658</v>
      </c>
      <c r="C36" s="55"/>
      <c r="D36" s="52">
        <v>1600</v>
      </c>
      <c r="E36" s="56"/>
      <c r="F36" s="52">
        <v>1850</v>
      </c>
      <c r="G36" s="52"/>
      <c r="H36" s="52">
        <v>2500</v>
      </c>
      <c r="I36" s="52"/>
      <c r="J36" s="52">
        <v>2500</v>
      </c>
    </row>
    <row r="37" spans="1:10">
      <c r="A37">
        <v>37</v>
      </c>
      <c r="B37" s="49" t="s">
        <v>63</v>
      </c>
      <c r="C37" s="48"/>
      <c r="D37" s="50">
        <v>596</v>
      </c>
      <c r="E37" s="51"/>
      <c r="F37" s="52">
        <v>700</v>
      </c>
      <c r="G37" s="50"/>
      <c r="H37" s="52">
        <v>613</v>
      </c>
      <c r="I37" s="50"/>
      <c r="J37" s="52">
        <v>700</v>
      </c>
    </row>
    <row r="38" spans="1:10">
      <c r="A38">
        <v>38</v>
      </c>
      <c r="B38" s="28" t="s">
        <v>925</v>
      </c>
      <c r="C38" s="48"/>
      <c r="D38" s="50">
        <v>26381</v>
      </c>
      <c r="E38" s="51"/>
      <c r="F38" s="52">
        <v>32053</v>
      </c>
      <c r="G38" s="50"/>
      <c r="H38" s="52">
        <v>32354</v>
      </c>
      <c r="I38" s="50"/>
      <c r="J38" s="67">
        <v>38825</v>
      </c>
    </row>
    <row r="39" spans="1:10">
      <c r="A39">
        <v>39</v>
      </c>
      <c r="B39" s="49" t="s">
        <v>64</v>
      </c>
      <c r="C39" s="48"/>
      <c r="D39" s="50">
        <v>14199</v>
      </c>
      <c r="E39" s="51"/>
      <c r="F39" s="52">
        <v>17000</v>
      </c>
      <c r="G39" s="50"/>
      <c r="H39" s="52">
        <v>16324</v>
      </c>
      <c r="I39" s="52"/>
      <c r="J39" s="52">
        <v>17000</v>
      </c>
    </row>
    <row r="40" spans="1:10">
      <c r="A40">
        <v>40</v>
      </c>
      <c r="B40" s="49" t="s">
        <v>65</v>
      </c>
      <c r="C40" s="48"/>
      <c r="D40" s="50">
        <v>24623</v>
      </c>
      <c r="E40" s="51"/>
      <c r="F40" s="52">
        <v>25000</v>
      </c>
      <c r="G40" s="50"/>
      <c r="H40" s="52">
        <v>25489</v>
      </c>
      <c r="I40" s="52"/>
      <c r="J40" s="52">
        <v>26000</v>
      </c>
    </row>
    <row r="41" spans="1:10">
      <c r="A41">
        <v>41</v>
      </c>
      <c r="B41" s="49" t="s">
        <v>66</v>
      </c>
      <c r="C41" s="48"/>
      <c r="D41" s="50">
        <v>3551</v>
      </c>
      <c r="E41" s="51"/>
      <c r="F41" s="52">
        <v>4000</v>
      </c>
      <c r="G41" s="50"/>
      <c r="H41" s="52">
        <v>4844</v>
      </c>
      <c r="I41" s="50"/>
      <c r="J41" s="52">
        <v>5200</v>
      </c>
    </row>
    <row r="42" spans="1:10">
      <c r="A42">
        <v>42</v>
      </c>
      <c r="B42" s="49" t="s">
        <v>67</v>
      </c>
      <c r="C42" s="48"/>
      <c r="D42" s="52">
        <v>747</v>
      </c>
      <c r="E42" s="51"/>
      <c r="F42" s="52">
        <v>800</v>
      </c>
      <c r="G42" s="50"/>
      <c r="H42" s="52">
        <v>796</v>
      </c>
      <c r="I42" s="50"/>
      <c r="J42" s="52">
        <v>800</v>
      </c>
    </row>
    <row r="43" spans="1:10">
      <c r="A43">
        <v>43</v>
      </c>
      <c r="B43" s="49" t="s">
        <v>68</v>
      </c>
      <c r="C43" s="48"/>
      <c r="D43" s="50">
        <v>16597</v>
      </c>
      <c r="E43" s="51"/>
      <c r="F43" s="52">
        <v>17300</v>
      </c>
      <c r="G43" s="50"/>
      <c r="H43" s="52">
        <v>16300</v>
      </c>
      <c r="I43" s="50"/>
      <c r="J43" s="52">
        <v>17300</v>
      </c>
    </row>
    <row r="44" spans="1:10">
      <c r="A44">
        <v>44</v>
      </c>
      <c r="B44" s="57" t="s">
        <v>841</v>
      </c>
      <c r="C44" s="48"/>
      <c r="D44" s="52">
        <v>30486</v>
      </c>
      <c r="E44" s="51"/>
      <c r="F44" s="52">
        <v>44000</v>
      </c>
      <c r="G44" s="50"/>
      <c r="H44" s="52">
        <v>37147</v>
      </c>
      <c r="I44" s="52"/>
      <c r="J44" s="67">
        <v>50000</v>
      </c>
    </row>
    <row r="45" spans="1:10">
      <c r="A45">
        <v>45</v>
      </c>
      <c r="B45" s="57" t="s">
        <v>842</v>
      </c>
      <c r="C45" s="48"/>
      <c r="D45" s="52"/>
      <c r="E45" s="51"/>
      <c r="F45" s="52"/>
      <c r="G45" s="50"/>
      <c r="H45" s="52"/>
      <c r="I45" s="52"/>
      <c r="J45" s="52"/>
    </row>
    <row r="46" spans="1:10">
      <c r="A46">
        <v>46</v>
      </c>
      <c r="B46" s="49" t="s">
        <v>843</v>
      </c>
      <c r="C46" s="48"/>
      <c r="D46" s="50"/>
      <c r="E46" s="51"/>
      <c r="F46" s="52"/>
      <c r="G46" s="50"/>
      <c r="H46" s="52"/>
      <c r="I46" s="52"/>
      <c r="J46" s="52"/>
    </row>
    <row r="47" spans="1:10">
      <c r="A47">
        <v>47</v>
      </c>
      <c r="B47" s="49" t="s">
        <v>69</v>
      </c>
      <c r="C47" s="48"/>
      <c r="D47" s="50">
        <v>714</v>
      </c>
      <c r="E47" s="51"/>
      <c r="F47" s="52">
        <v>2000</v>
      </c>
      <c r="G47" s="50"/>
      <c r="H47" s="52">
        <v>2000</v>
      </c>
      <c r="I47" s="52"/>
      <c r="J47" s="52">
        <v>2000</v>
      </c>
    </row>
    <row r="48" spans="1:10">
      <c r="A48">
        <v>48</v>
      </c>
      <c r="B48" s="49" t="s">
        <v>30</v>
      </c>
      <c r="C48" s="48"/>
      <c r="D48" s="50">
        <v>1004</v>
      </c>
      <c r="E48" s="51"/>
      <c r="F48" s="52">
        <v>1500</v>
      </c>
      <c r="G48" s="50"/>
      <c r="H48" s="52">
        <v>1000</v>
      </c>
      <c r="I48" s="50"/>
      <c r="J48" s="52">
        <v>1500</v>
      </c>
    </row>
    <row r="49" spans="1:10">
      <c r="A49">
        <v>49</v>
      </c>
      <c r="B49" s="49" t="s">
        <v>70</v>
      </c>
      <c r="C49" s="48"/>
      <c r="D49" s="50">
        <v>11300</v>
      </c>
      <c r="E49" s="51"/>
      <c r="F49" s="52">
        <v>8000</v>
      </c>
      <c r="G49" s="50"/>
      <c r="H49" s="52">
        <v>8000</v>
      </c>
      <c r="I49" s="50"/>
      <c r="J49" s="52">
        <v>8000</v>
      </c>
    </row>
    <row r="50" spans="1:10">
      <c r="A50">
        <v>50</v>
      </c>
      <c r="B50" s="49" t="s">
        <v>71</v>
      </c>
      <c r="C50" s="48"/>
      <c r="D50" s="50">
        <v>0</v>
      </c>
      <c r="E50" s="51"/>
      <c r="F50" s="52">
        <v>300</v>
      </c>
      <c r="G50" s="50"/>
      <c r="H50" s="52">
        <v>0</v>
      </c>
      <c r="I50" s="50"/>
      <c r="J50" s="52">
        <v>360</v>
      </c>
    </row>
    <row r="51" spans="1:10">
      <c r="A51">
        <v>51</v>
      </c>
      <c r="B51" s="53" t="s">
        <v>659</v>
      </c>
      <c r="C51" s="48"/>
      <c r="D51" s="50">
        <v>4718</v>
      </c>
      <c r="E51" s="51"/>
      <c r="F51" s="52">
        <v>7200</v>
      </c>
      <c r="G51" s="50"/>
      <c r="H51" s="52">
        <v>5150</v>
      </c>
      <c r="I51" s="50"/>
      <c r="J51" s="52">
        <v>6000</v>
      </c>
    </row>
    <row r="52" spans="1:10">
      <c r="A52">
        <v>52</v>
      </c>
      <c r="B52" s="49" t="s">
        <v>660</v>
      </c>
      <c r="C52" s="48"/>
      <c r="D52" s="50"/>
      <c r="E52" s="51"/>
      <c r="F52" s="52"/>
      <c r="G52" s="50"/>
      <c r="H52" s="52"/>
      <c r="I52" s="50"/>
      <c r="J52" s="52"/>
    </row>
    <row r="53" spans="1:10">
      <c r="A53">
        <v>53</v>
      </c>
      <c r="B53" s="49" t="s">
        <v>72</v>
      </c>
      <c r="C53" s="48"/>
      <c r="D53" s="50">
        <v>1247</v>
      </c>
      <c r="E53" s="51"/>
      <c r="F53" s="52">
        <v>2000</v>
      </c>
      <c r="G53" s="50"/>
      <c r="H53" s="52">
        <v>1900</v>
      </c>
      <c r="I53" s="50"/>
      <c r="J53" s="52">
        <v>2000</v>
      </c>
    </row>
    <row r="54" spans="1:10">
      <c r="A54">
        <v>54</v>
      </c>
      <c r="B54" s="49" t="s">
        <v>661</v>
      </c>
      <c r="C54" s="48"/>
      <c r="D54" s="50">
        <v>2257</v>
      </c>
      <c r="E54" s="51"/>
      <c r="F54" s="52">
        <v>2500</v>
      </c>
      <c r="G54" s="50"/>
      <c r="H54" s="52">
        <v>2800</v>
      </c>
      <c r="I54" s="50"/>
      <c r="J54" s="52">
        <v>3075</v>
      </c>
    </row>
    <row r="55" spans="1:10">
      <c r="A55">
        <v>55</v>
      </c>
      <c r="B55" s="49" t="s">
        <v>662</v>
      </c>
      <c r="C55" s="48"/>
      <c r="D55" s="50"/>
      <c r="E55" s="51"/>
      <c r="F55" s="52"/>
      <c r="G55" s="50"/>
      <c r="H55" s="52"/>
      <c r="I55" s="50"/>
      <c r="J55" s="52"/>
    </row>
    <row r="56" spans="1:10">
      <c r="A56">
        <v>56</v>
      </c>
      <c r="B56" s="10" t="s">
        <v>856</v>
      </c>
      <c r="C56" s="48"/>
      <c r="D56" s="50">
        <v>3593</v>
      </c>
      <c r="E56" s="51"/>
      <c r="F56" s="52">
        <v>7267</v>
      </c>
      <c r="G56" s="50"/>
      <c r="H56" s="52">
        <v>7267</v>
      </c>
      <c r="I56" s="50"/>
      <c r="J56" s="52">
        <v>6600</v>
      </c>
    </row>
    <row r="57" spans="1:10">
      <c r="A57">
        <v>57</v>
      </c>
      <c r="B57" s="49" t="s">
        <v>988</v>
      </c>
      <c r="C57" s="48"/>
      <c r="D57" s="50">
        <v>3521</v>
      </c>
      <c r="E57" s="51"/>
      <c r="F57" s="52">
        <v>3000</v>
      </c>
      <c r="G57" s="50"/>
      <c r="H57" s="52">
        <v>2982</v>
      </c>
      <c r="I57" s="50"/>
      <c r="J57" s="66">
        <v>6300</v>
      </c>
    </row>
    <row r="58" spans="1:10">
      <c r="B58" s="64" t="s">
        <v>989</v>
      </c>
      <c r="C58" s="48"/>
      <c r="D58" s="50"/>
      <c r="E58" s="51"/>
      <c r="F58" s="52"/>
      <c r="G58" s="50"/>
      <c r="H58" s="52"/>
      <c r="I58" s="50"/>
      <c r="J58" s="52"/>
    </row>
    <row r="59" spans="1:10">
      <c r="A59">
        <v>58</v>
      </c>
      <c r="B59" s="47" t="s">
        <v>34</v>
      </c>
      <c r="C59" s="48"/>
      <c r="D59" s="50"/>
      <c r="E59" s="51"/>
      <c r="F59" s="52"/>
      <c r="G59" s="50"/>
      <c r="H59" s="52"/>
      <c r="I59" s="50"/>
      <c r="J59" s="52" t="s">
        <v>845</v>
      </c>
    </row>
    <row r="60" spans="1:10">
      <c r="A60">
        <v>59</v>
      </c>
      <c r="B60" s="91" t="s">
        <v>844</v>
      </c>
      <c r="C60" s="55"/>
      <c r="D60" s="52">
        <v>59400</v>
      </c>
      <c r="E60" s="56"/>
      <c r="F60" s="52">
        <v>0</v>
      </c>
      <c r="G60" s="50"/>
      <c r="H60" s="52">
        <v>0</v>
      </c>
      <c r="I60" s="50"/>
      <c r="J60" s="93">
        <v>428675</v>
      </c>
    </row>
    <row r="61" spans="1:10">
      <c r="A61">
        <v>60</v>
      </c>
      <c r="B61" s="47" t="s">
        <v>36</v>
      </c>
      <c r="C61" s="48"/>
      <c r="D61" s="50"/>
      <c r="E61" s="51"/>
      <c r="F61" s="52"/>
      <c r="G61" s="50"/>
      <c r="H61" s="52"/>
      <c r="I61" s="50"/>
      <c r="J61" s="52"/>
    </row>
    <row r="62" spans="1:10">
      <c r="A62">
        <v>61</v>
      </c>
      <c r="B62" s="57" t="s">
        <v>74</v>
      </c>
      <c r="C62" s="48"/>
      <c r="D62" s="52">
        <v>179880</v>
      </c>
      <c r="E62" s="51"/>
      <c r="F62" s="52">
        <v>152250</v>
      </c>
      <c r="G62" s="50"/>
      <c r="H62" s="52">
        <v>152220</v>
      </c>
      <c r="I62" s="50"/>
      <c r="J62" s="52">
        <v>155730</v>
      </c>
    </row>
    <row r="63" spans="1:10">
      <c r="A63">
        <v>62</v>
      </c>
      <c r="B63" s="57" t="s">
        <v>75</v>
      </c>
      <c r="C63" s="48"/>
      <c r="D63" s="50">
        <v>20244</v>
      </c>
      <c r="E63" s="51"/>
      <c r="F63" s="52">
        <v>11921</v>
      </c>
      <c r="G63" s="50"/>
      <c r="H63" s="52">
        <v>11920</v>
      </c>
      <c r="I63" s="50"/>
      <c r="J63" s="52">
        <v>10907</v>
      </c>
    </row>
    <row r="64" spans="1:10">
      <c r="A64">
        <v>63</v>
      </c>
      <c r="B64" s="356" t="s">
        <v>76</v>
      </c>
      <c r="C64" s="48"/>
      <c r="D64" s="50">
        <v>25000</v>
      </c>
      <c r="E64" s="51"/>
      <c r="F64" s="52">
        <v>25000</v>
      </c>
      <c r="G64" s="50"/>
      <c r="H64" s="52">
        <v>25000</v>
      </c>
      <c r="I64" s="50"/>
      <c r="J64" s="355">
        <v>25000</v>
      </c>
    </row>
    <row r="65" spans="1:10">
      <c r="A65">
        <v>64</v>
      </c>
      <c r="B65" s="356" t="s">
        <v>77</v>
      </c>
      <c r="C65" s="48"/>
      <c r="D65" s="50">
        <v>2500</v>
      </c>
      <c r="E65" s="51"/>
      <c r="F65" s="52">
        <v>2500</v>
      </c>
      <c r="G65" s="50"/>
      <c r="H65" s="52">
        <v>2500</v>
      </c>
      <c r="I65" s="50"/>
      <c r="J65" s="355">
        <v>2500</v>
      </c>
    </row>
    <row r="66" spans="1:10">
      <c r="A66">
        <v>65</v>
      </c>
      <c r="B66" s="65" t="s">
        <v>78</v>
      </c>
      <c r="C66" s="55"/>
      <c r="D66" s="52">
        <v>18710</v>
      </c>
      <c r="E66" s="56"/>
      <c r="F66" s="52">
        <v>19282</v>
      </c>
      <c r="G66" s="52"/>
      <c r="H66" s="52">
        <v>19282</v>
      </c>
      <c r="I66" s="50"/>
      <c r="J66" s="67">
        <v>21019</v>
      </c>
    </row>
    <row r="67" spans="1:10">
      <c r="A67">
        <v>66</v>
      </c>
      <c r="B67" s="220" t="s">
        <v>969</v>
      </c>
      <c r="C67" s="221"/>
      <c r="D67" s="60">
        <v>0</v>
      </c>
      <c r="E67" s="61"/>
      <c r="F67" s="60">
        <v>0</v>
      </c>
      <c r="G67" s="60"/>
      <c r="H67" s="60">
        <v>0</v>
      </c>
      <c r="I67" s="62"/>
      <c r="J67" s="67">
        <v>7000</v>
      </c>
    </row>
    <row r="68" spans="1:10">
      <c r="A68">
        <v>67</v>
      </c>
      <c r="B68" s="220" t="s">
        <v>968</v>
      </c>
      <c r="C68" s="221"/>
      <c r="D68" s="60"/>
      <c r="E68" s="61"/>
      <c r="F68" s="60"/>
      <c r="G68" s="60"/>
      <c r="H68" s="60"/>
      <c r="I68" s="62"/>
      <c r="J68" s="67">
        <v>10000</v>
      </c>
    </row>
    <row r="69" spans="1:10">
      <c r="A69">
        <v>68</v>
      </c>
      <c r="B69" s="58" t="s">
        <v>39</v>
      </c>
      <c r="C69" s="48"/>
      <c r="D69" s="62">
        <f>SUM(D18:D67)</f>
        <v>721780</v>
      </c>
      <c r="E69" s="68"/>
      <c r="F69" s="62">
        <f>SUM(F18:F67)</f>
        <v>682391</v>
      </c>
      <c r="G69" s="62"/>
      <c r="H69" s="60">
        <f>SUM(H18:H67)</f>
        <v>643755</v>
      </c>
      <c r="I69" s="60"/>
      <c r="J69" s="60">
        <f>SUM(J18:J68)</f>
        <v>1103494</v>
      </c>
    </row>
    <row r="70" spans="1:10" ht="15.75" thickBot="1">
      <c r="A70">
        <v>69</v>
      </c>
      <c r="B70" s="58" t="s">
        <v>40</v>
      </c>
      <c r="C70" s="48"/>
      <c r="D70" s="69">
        <f>D15-D69</f>
        <v>16133</v>
      </c>
      <c r="E70" s="68"/>
      <c r="F70" s="69">
        <f>F15-F69</f>
        <v>39944</v>
      </c>
      <c r="G70" s="60"/>
      <c r="H70" s="70">
        <f>H15-H69</f>
        <v>92064</v>
      </c>
      <c r="I70" s="60"/>
      <c r="J70" s="70">
        <f>SUM(J15-J69)</f>
        <v>49444</v>
      </c>
    </row>
    <row r="71" spans="1:10" ht="15.75" thickTop="1">
      <c r="B71" s="58"/>
      <c r="C71" s="48"/>
      <c r="D71" s="27"/>
      <c r="E71" s="68"/>
      <c r="F71" s="27"/>
      <c r="G71" s="62"/>
      <c r="H71" s="27"/>
      <c r="I71" s="62"/>
      <c r="J71" s="27"/>
    </row>
    <row r="72" spans="1:10" ht="15.75">
      <c r="B72" s="71" t="s">
        <v>729</v>
      </c>
      <c r="C72" s="48"/>
      <c r="D72" s="72"/>
      <c r="E72" s="73"/>
      <c r="F72" s="20"/>
      <c r="G72" s="74"/>
      <c r="H72" s="27"/>
      <c r="I72" s="62"/>
      <c r="J72" s="27"/>
    </row>
    <row r="73" spans="1:10" ht="15.75">
      <c r="B73" s="71" t="s">
        <v>730</v>
      </c>
      <c r="C73" s="48"/>
      <c r="D73" s="75"/>
      <c r="E73" s="68"/>
      <c r="F73" s="27"/>
      <c r="G73" s="62"/>
      <c r="H73" s="27"/>
      <c r="I73" s="62"/>
      <c r="J73" s="27"/>
    </row>
    <row r="74" spans="1:10" ht="15.75">
      <c r="B74" s="71" t="s">
        <v>731</v>
      </c>
      <c r="C74" s="48"/>
      <c r="D74" s="75"/>
      <c r="E74" s="68"/>
      <c r="F74" s="27"/>
      <c r="G74" s="62"/>
      <c r="H74" s="27"/>
      <c r="I74" s="62"/>
      <c r="J74" s="27"/>
    </row>
    <row r="75" spans="1:10" ht="15.75">
      <c r="B75" s="71" t="s">
        <v>732</v>
      </c>
      <c r="C75" s="48"/>
      <c r="D75" s="75"/>
      <c r="E75" s="68"/>
      <c r="F75" s="27"/>
      <c r="G75" s="62"/>
      <c r="H75" s="27"/>
      <c r="I75" s="62"/>
      <c r="J75" s="27"/>
    </row>
    <row r="76" spans="1:10" ht="15.75">
      <c r="B76" s="71"/>
      <c r="C76" s="48"/>
      <c r="D76" s="75"/>
      <c r="E76" s="68"/>
      <c r="F76" s="27"/>
      <c r="G76" s="62"/>
      <c r="H76" s="27"/>
      <c r="I76" s="62"/>
      <c r="J76" s="27"/>
    </row>
    <row r="77" spans="1:10" ht="15.75">
      <c r="A77" t="s">
        <v>79</v>
      </c>
      <c r="B77" s="71" t="s">
        <v>80</v>
      </c>
      <c r="C77" s="48"/>
      <c r="D77" s="75"/>
      <c r="E77" s="68"/>
      <c r="F77" s="27"/>
      <c r="G77" s="62"/>
      <c r="H77" s="27"/>
      <c r="I77" s="62"/>
      <c r="J77" s="27"/>
    </row>
    <row r="78" spans="1:10" ht="15.75">
      <c r="B78" s="76" t="s">
        <v>81</v>
      </c>
      <c r="C78" s="48"/>
      <c r="D78" s="75"/>
      <c r="E78" s="68"/>
      <c r="F78" s="27"/>
      <c r="G78" s="62"/>
      <c r="H78" s="27"/>
      <c r="I78" s="62"/>
      <c r="J78" s="27"/>
    </row>
    <row r="79" spans="1:10" ht="15.75">
      <c r="B79" s="76" t="s">
        <v>82</v>
      </c>
      <c r="C79" s="48"/>
      <c r="D79" s="75"/>
      <c r="E79" s="68"/>
      <c r="F79" s="27"/>
      <c r="G79" s="62"/>
      <c r="H79" s="27"/>
      <c r="I79" s="62"/>
      <c r="J79" s="27"/>
    </row>
    <row r="80" spans="1:10">
      <c r="B80" s="77" t="s">
        <v>83</v>
      </c>
      <c r="C80" s="78"/>
      <c r="D80" s="79"/>
      <c r="E80" s="80"/>
      <c r="F80" s="79"/>
      <c r="G80" s="81"/>
      <c r="H80" s="82"/>
      <c r="I80" s="81"/>
      <c r="J80" s="82"/>
    </row>
    <row r="81" spans="1:10">
      <c r="B81" s="77" t="s">
        <v>84</v>
      </c>
      <c r="C81" s="83"/>
      <c r="D81" s="83"/>
      <c r="E81" s="83"/>
      <c r="F81" s="83"/>
      <c r="G81" s="83"/>
      <c r="H81" s="83"/>
      <c r="I81" s="83"/>
      <c r="J81" s="83"/>
    </row>
    <row r="82" spans="1:10">
      <c r="A82" s="84"/>
      <c r="B82" s="77" t="s">
        <v>85</v>
      </c>
      <c r="C82" s="85"/>
      <c r="D82" s="85"/>
      <c r="E82" s="85"/>
      <c r="F82" s="85"/>
      <c r="G82" s="85"/>
      <c r="H82" s="85"/>
      <c r="I82" s="85"/>
      <c r="J82" s="85"/>
    </row>
    <row r="83" spans="1:10">
      <c r="B83" s="86" t="s">
        <v>86</v>
      </c>
      <c r="C83" s="87"/>
      <c r="D83" s="87"/>
      <c r="E83" s="87"/>
      <c r="F83" s="87"/>
    </row>
    <row r="84" spans="1:10">
      <c r="B84" s="77" t="s">
        <v>87</v>
      </c>
      <c r="C84" s="87"/>
      <c r="D84" s="87"/>
      <c r="E84" s="87"/>
      <c r="F84" s="87"/>
    </row>
    <row r="85" spans="1:10">
      <c r="B85" s="77" t="s">
        <v>88</v>
      </c>
      <c r="C85" s="87"/>
      <c r="D85" s="87"/>
      <c r="E85" s="87"/>
      <c r="F85" s="87"/>
    </row>
    <row r="86" spans="1:10">
      <c r="B86" s="77" t="s">
        <v>89</v>
      </c>
    </row>
    <row r="87" spans="1:10">
      <c r="B87" s="88" t="s">
        <v>90</v>
      </c>
    </row>
    <row r="88" spans="1:10">
      <c r="B88" s="88" t="s">
        <v>91</v>
      </c>
    </row>
    <row r="89" spans="1:10">
      <c r="B89" s="77"/>
    </row>
    <row r="90" spans="1:10">
      <c r="B90" s="89" t="s">
        <v>92</v>
      </c>
    </row>
  </sheetData>
  <printOptions headings="1" gridLines="1"/>
  <pageMargins left="0.5" right="0" top="0.25" bottom="0.25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J16" sqref="J16"/>
    </sheetView>
  </sheetViews>
  <sheetFormatPr defaultRowHeight="15"/>
  <cols>
    <col min="1" max="1" width="4.28515625" customWidth="1"/>
    <col min="2" max="2" width="31" customWidth="1"/>
    <col min="3" max="3" width="1.42578125" customWidth="1"/>
    <col min="4" max="4" width="12.28515625" customWidth="1"/>
    <col min="5" max="5" width="2" customWidth="1"/>
    <col min="6" max="6" width="13" customWidth="1"/>
    <col min="7" max="7" width="1.85546875" customWidth="1"/>
    <col min="8" max="8" width="14" customWidth="1"/>
    <col min="9" max="9" width="1.5703125" customWidth="1"/>
    <col min="10" max="10" width="12.42578125" customWidth="1"/>
  </cols>
  <sheetData>
    <row r="1" spans="1:10" ht="15.75" thickBot="1">
      <c r="A1" s="176">
        <v>1</v>
      </c>
      <c r="B1" s="100" t="s">
        <v>602</v>
      </c>
      <c r="C1" s="101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6">
        <v>2</v>
      </c>
      <c r="B2" s="102" t="s">
        <v>1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6">
        <v>3</v>
      </c>
      <c r="B3" s="104" t="s">
        <v>440</v>
      </c>
      <c r="C3" s="103"/>
      <c r="D3" s="109">
        <v>102980</v>
      </c>
      <c r="E3" s="109"/>
      <c r="F3" s="111">
        <v>60000</v>
      </c>
      <c r="G3" s="111"/>
      <c r="H3" s="111">
        <v>90000</v>
      </c>
      <c r="I3" s="111"/>
      <c r="J3" s="111">
        <v>60000</v>
      </c>
    </row>
    <row r="4" spans="1:10">
      <c r="A4" s="176">
        <v>4</v>
      </c>
      <c r="B4" s="104" t="s">
        <v>441</v>
      </c>
      <c r="C4" s="103"/>
      <c r="D4" s="109">
        <v>1109</v>
      </c>
      <c r="E4" s="109"/>
      <c r="F4" s="111">
        <v>800</v>
      </c>
      <c r="G4" s="111"/>
      <c r="H4" s="111">
        <v>7000</v>
      </c>
      <c r="I4" s="111"/>
      <c r="J4" s="111">
        <v>3000</v>
      </c>
    </row>
    <row r="5" spans="1:10" ht="15.75" thickBot="1">
      <c r="A5" s="176">
        <v>5</v>
      </c>
      <c r="B5" s="104" t="s">
        <v>442</v>
      </c>
      <c r="C5" s="103"/>
      <c r="D5" s="218">
        <v>2000</v>
      </c>
      <c r="E5" s="218"/>
      <c r="F5" s="219">
        <v>2300</v>
      </c>
      <c r="G5" s="219"/>
      <c r="H5" s="219">
        <v>2300</v>
      </c>
      <c r="I5" s="219"/>
      <c r="J5" s="251">
        <v>2300</v>
      </c>
    </row>
    <row r="6" spans="1:10">
      <c r="A6" s="176">
        <v>6</v>
      </c>
      <c r="B6" s="105" t="s">
        <v>15</v>
      </c>
      <c r="C6" s="117"/>
      <c r="D6" s="113">
        <f>SUM(D3:D5)</f>
        <v>106089</v>
      </c>
      <c r="E6" s="113"/>
      <c r="F6" s="113">
        <f>SUM(F3:F5)</f>
        <v>63100</v>
      </c>
      <c r="G6" s="113"/>
      <c r="H6" s="113">
        <f>SUM(H3:H5)</f>
        <v>99300</v>
      </c>
      <c r="I6" s="113"/>
      <c r="J6" s="113">
        <f>SUM(J3:J5)</f>
        <v>65300</v>
      </c>
    </row>
    <row r="7" spans="1:10">
      <c r="A7" s="176">
        <v>7</v>
      </c>
      <c r="B7" s="102" t="s">
        <v>16</v>
      </c>
      <c r="C7" s="103"/>
      <c r="D7" s="111"/>
      <c r="E7" s="111"/>
      <c r="F7" s="111"/>
      <c r="G7" s="111"/>
      <c r="H7" s="111"/>
      <c r="I7" s="111"/>
      <c r="J7" s="111"/>
    </row>
    <row r="8" spans="1:10">
      <c r="A8" s="176">
        <v>8</v>
      </c>
      <c r="B8" s="102" t="s">
        <v>24</v>
      </c>
      <c r="C8" s="103"/>
      <c r="D8" s="111"/>
      <c r="E8" s="111"/>
      <c r="F8" s="111"/>
      <c r="G8" s="111"/>
      <c r="H8" s="111"/>
      <c r="I8" s="111"/>
      <c r="J8" s="111"/>
    </row>
    <row r="9" spans="1:10">
      <c r="A9" s="176">
        <v>9</v>
      </c>
      <c r="B9" s="104" t="s">
        <v>443</v>
      </c>
      <c r="C9" s="103"/>
      <c r="D9" s="111">
        <v>29605</v>
      </c>
      <c r="E9" s="111"/>
      <c r="F9" s="111">
        <v>21000</v>
      </c>
      <c r="G9" s="111"/>
      <c r="H9" s="111">
        <v>26980</v>
      </c>
      <c r="I9" s="111"/>
      <c r="J9" s="111">
        <v>2100</v>
      </c>
    </row>
    <row r="10" spans="1:10">
      <c r="A10" s="176">
        <v>10</v>
      </c>
      <c r="B10" s="104" t="s">
        <v>713</v>
      </c>
      <c r="C10" s="103"/>
      <c r="D10" s="111">
        <v>0</v>
      </c>
      <c r="E10" s="111"/>
      <c r="F10" s="111">
        <v>0</v>
      </c>
      <c r="G10" s="111"/>
      <c r="H10" s="111">
        <v>304</v>
      </c>
      <c r="I10" s="111"/>
      <c r="J10" s="111">
        <v>310</v>
      </c>
    </row>
    <row r="11" spans="1:10">
      <c r="A11" s="176">
        <v>11</v>
      </c>
      <c r="B11" s="112" t="s">
        <v>444</v>
      </c>
      <c r="C11" s="103"/>
      <c r="D11" s="111">
        <v>0</v>
      </c>
      <c r="E11" s="111"/>
      <c r="F11" s="111">
        <v>0</v>
      </c>
      <c r="G11" s="111"/>
      <c r="H11" s="111">
        <v>0</v>
      </c>
      <c r="I11" s="111"/>
      <c r="J11" s="111">
        <v>0</v>
      </c>
    </row>
    <row r="12" spans="1:10">
      <c r="A12" s="176">
        <v>12</v>
      </c>
      <c r="B12" s="152" t="s">
        <v>445</v>
      </c>
      <c r="C12" s="155"/>
      <c r="D12" s="113">
        <v>5000</v>
      </c>
      <c r="E12" s="113"/>
      <c r="F12" s="113">
        <v>4200</v>
      </c>
      <c r="G12" s="113"/>
      <c r="H12" s="113">
        <v>4000</v>
      </c>
      <c r="I12" s="113"/>
      <c r="J12" s="113">
        <v>5000</v>
      </c>
    </row>
    <row r="13" spans="1:10">
      <c r="A13" s="176">
        <v>13</v>
      </c>
      <c r="B13" s="152" t="s">
        <v>446</v>
      </c>
      <c r="C13" s="155"/>
      <c r="D13" s="113"/>
      <c r="E13" s="113"/>
      <c r="F13" s="113"/>
      <c r="G13" s="113"/>
      <c r="H13" s="113"/>
      <c r="I13" s="113"/>
      <c r="J13" s="113"/>
    </row>
    <row r="14" spans="1:10">
      <c r="A14" s="176">
        <v>14</v>
      </c>
      <c r="B14" s="104" t="s">
        <v>447</v>
      </c>
      <c r="C14" s="103"/>
      <c r="D14" s="111">
        <v>0</v>
      </c>
      <c r="E14" s="111"/>
      <c r="F14" s="111">
        <v>60</v>
      </c>
      <c r="G14" s="111"/>
      <c r="H14" s="111">
        <v>0</v>
      </c>
      <c r="I14" s="111"/>
      <c r="J14" s="111">
        <v>60</v>
      </c>
    </row>
    <row r="15" spans="1:10">
      <c r="A15" s="176">
        <v>15</v>
      </c>
      <c r="B15" s="104" t="s">
        <v>855</v>
      </c>
      <c r="C15" s="103"/>
      <c r="D15" s="111">
        <v>2000</v>
      </c>
      <c r="E15" s="111"/>
      <c r="F15" s="111">
        <v>2300</v>
      </c>
      <c r="G15" s="111"/>
      <c r="H15" s="111">
        <v>2300</v>
      </c>
      <c r="I15" s="111"/>
      <c r="J15" s="113">
        <v>2300</v>
      </c>
    </row>
    <row r="16" spans="1:10">
      <c r="A16" s="176">
        <v>16</v>
      </c>
      <c r="B16" s="152" t="s">
        <v>448</v>
      </c>
      <c r="C16" s="103"/>
      <c r="D16" s="111">
        <v>38211</v>
      </c>
      <c r="E16" s="111"/>
      <c r="F16" s="113">
        <v>50000</v>
      </c>
      <c r="G16" s="111"/>
      <c r="H16" s="111">
        <v>50304</v>
      </c>
      <c r="I16" s="111"/>
      <c r="J16" s="113">
        <v>82500</v>
      </c>
    </row>
    <row r="17" spans="1:10">
      <c r="A17" s="176">
        <v>17</v>
      </c>
      <c r="B17" s="152" t="s">
        <v>715</v>
      </c>
      <c r="C17" s="103"/>
      <c r="D17" s="111"/>
      <c r="E17" s="111"/>
      <c r="F17" s="111"/>
      <c r="G17" s="111"/>
      <c r="H17" s="111"/>
      <c r="I17" s="111"/>
      <c r="J17" s="111"/>
    </row>
    <row r="18" spans="1:10">
      <c r="A18" s="176">
        <v>18</v>
      </c>
      <c r="B18" s="152" t="s">
        <v>797</v>
      </c>
      <c r="C18" s="103"/>
      <c r="D18" s="111"/>
      <c r="E18" s="111"/>
      <c r="F18" s="111"/>
      <c r="G18" s="111"/>
      <c r="H18" s="111"/>
      <c r="I18" s="111"/>
      <c r="J18" s="111"/>
    </row>
    <row r="19" spans="1:10">
      <c r="A19" s="176">
        <v>19</v>
      </c>
      <c r="B19" s="102" t="s">
        <v>36</v>
      </c>
      <c r="C19" s="103"/>
      <c r="D19" s="111"/>
      <c r="E19" s="111"/>
      <c r="F19" s="111"/>
      <c r="G19" s="111"/>
      <c r="H19" s="111"/>
      <c r="I19" s="111"/>
      <c r="J19" s="111"/>
    </row>
    <row r="20" spans="1:10">
      <c r="A20" s="176">
        <v>20</v>
      </c>
      <c r="B20" s="115" t="s">
        <v>995</v>
      </c>
      <c r="C20" s="131"/>
      <c r="D20" s="111">
        <v>0</v>
      </c>
      <c r="E20" s="111"/>
      <c r="F20" s="111">
        <v>32158</v>
      </c>
      <c r="G20" s="111"/>
      <c r="H20" s="111">
        <v>0</v>
      </c>
      <c r="I20" s="111"/>
      <c r="J20" s="113">
        <v>0</v>
      </c>
    </row>
    <row r="21" spans="1:10">
      <c r="A21" s="176">
        <v>21</v>
      </c>
      <c r="B21" s="334" t="s">
        <v>996</v>
      </c>
      <c r="C21" s="346"/>
      <c r="D21" s="156"/>
      <c r="E21" s="111"/>
      <c r="F21" s="111"/>
      <c r="G21" s="111"/>
      <c r="H21" s="111"/>
      <c r="I21" s="111"/>
      <c r="J21" s="113"/>
    </row>
    <row r="22" spans="1:10" ht="16.5">
      <c r="A22" s="176">
        <v>22</v>
      </c>
      <c r="B22" s="105" t="s">
        <v>39</v>
      </c>
      <c r="C22" s="113"/>
      <c r="D22" s="252">
        <f>SUM(D9:D21)</f>
        <v>74816</v>
      </c>
      <c r="E22" s="252"/>
      <c r="F22" s="252">
        <f>SUM(F9:F21)</f>
        <v>109718</v>
      </c>
      <c r="G22" s="252"/>
      <c r="H22" s="252">
        <f>SUM(H9:H21)</f>
        <v>83888</v>
      </c>
      <c r="I22" s="252"/>
      <c r="J22" s="252">
        <f>SUM(J9:J21)</f>
        <v>92270</v>
      </c>
    </row>
    <row r="23" spans="1:10">
      <c r="A23" s="176">
        <v>23</v>
      </c>
      <c r="B23" s="105" t="s">
        <v>40</v>
      </c>
      <c r="C23" s="117"/>
      <c r="D23" s="253">
        <f>D6-D22</f>
        <v>31273</v>
      </c>
      <c r="E23" s="118"/>
      <c r="F23" s="253">
        <f>F6-F22</f>
        <v>-46618</v>
      </c>
      <c r="G23" s="118"/>
      <c r="H23" s="253">
        <f>H6-H22</f>
        <v>15412</v>
      </c>
      <c r="I23" s="118"/>
      <c r="J23" s="253">
        <f>J6-J22</f>
        <v>-26970</v>
      </c>
    </row>
    <row r="24" spans="1:10">
      <c r="A24" s="176"/>
      <c r="B24" s="105"/>
      <c r="C24" s="117"/>
      <c r="D24" s="122"/>
      <c r="E24" s="118"/>
      <c r="F24" s="122"/>
      <c r="G24" s="118"/>
      <c r="H24" s="122"/>
      <c r="I24" s="118"/>
      <c r="J24" s="122"/>
    </row>
    <row r="25" spans="1:10">
      <c r="A25" s="104"/>
      <c r="B25" s="105"/>
      <c r="C25" s="117"/>
      <c r="D25" s="122"/>
      <c r="E25" s="118"/>
      <c r="F25" s="122"/>
      <c r="G25" s="118"/>
      <c r="H25" s="122"/>
      <c r="I25" s="118"/>
      <c r="J25" s="122"/>
    </row>
    <row r="26" spans="1:10">
      <c r="A26" s="104"/>
      <c r="B26" s="254" t="s">
        <v>782</v>
      </c>
      <c r="C26" s="117"/>
      <c r="D26" s="122"/>
      <c r="E26" s="118"/>
      <c r="F26" s="255" t="s">
        <v>449</v>
      </c>
      <c r="G26" s="222"/>
      <c r="H26" s="255"/>
      <c r="I26" s="222"/>
      <c r="J26" s="255"/>
    </row>
    <row r="27" spans="1:10">
      <c r="A27" s="104"/>
      <c r="B27" s="254" t="s">
        <v>783</v>
      </c>
      <c r="C27" s="117"/>
      <c r="D27" s="122"/>
      <c r="E27" s="118"/>
      <c r="F27" s="255"/>
      <c r="G27" s="222"/>
      <c r="H27" s="255"/>
      <c r="I27" s="222"/>
      <c r="J27" s="255"/>
    </row>
    <row r="28" spans="1:10">
      <c r="A28" s="104"/>
      <c r="B28" s="254" t="s">
        <v>784</v>
      </c>
      <c r="C28" s="117"/>
      <c r="D28" s="122"/>
      <c r="E28" s="118"/>
      <c r="F28" s="255"/>
      <c r="G28" s="222"/>
      <c r="H28" s="255"/>
      <c r="I28" s="222"/>
      <c r="J28" s="255"/>
    </row>
    <row r="29" spans="1:10">
      <c r="A29" s="104"/>
      <c r="B29" s="254" t="s">
        <v>785</v>
      </c>
      <c r="C29" s="117"/>
      <c r="D29" s="122"/>
      <c r="E29" s="118"/>
      <c r="F29" s="255" t="s">
        <v>450</v>
      </c>
      <c r="G29" s="222"/>
      <c r="H29" s="255"/>
      <c r="I29" s="222"/>
      <c r="J29" s="255"/>
    </row>
    <row r="30" spans="1:10">
      <c r="A30" s="104"/>
      <c r="B30" s="254"/>
      <c r="C30" s="117"/>
      <c r="D30" s="168"/>
      <c r="E30" s="168"/>
      <c r="F30" s="170"/>
      <c r="G30" s="164"/>
      <c r="H30" s="164"/>
      <c r="I30" s="164"/>
      <c r="J30" s="164"/>
    </row>
    <row r="31" spans="1:10">
      <c r="A31" s="168"/>
      <c r="B31" s="128" t="s">
        <v>451</v>
      </c>
      <c r="C31" s="168"/>
      <c r="D31" s="168"/>
      <c r="E31" s="168"/>
      <c r="F31" s="168"/>
      <c r="G31" s="168"/>
      <c r="H31" s="168"/>
      <c r="I31" s="168"/>
      <c r="J31" s="168"/>
    </row>
    <row r="32" spans="1:10">
      <c r="A32" s="168"/>
      <c r="B32" s="128" t="s">
        <v>452</v>
      </c>
      <c r="C32" s="168"/>
      <c r="D32" s="168"/>
      <c r="E32" s="168"/>
      <c r="F32" s="168"/>
      <c r="G32" s="168"/>
      <c r="H32" s="168"/>
      <c r="I32" s="168"/>
      <c r="J32" s="168"/>
    </row>
    <row r="33" spans="1:3">
      <c r="A33" s="168"/>
      <c r="B33" s="128" t="s">
        <v>453</v>
      </c>
      <c r="C33" s="168"/>
    </row>
    <row r="34" spans="1:3">
      <c r="B34" s="128" t="s">
        <v>454</v>
      </c>
    </row>
    <row r="35" spans="1:3">
      <c r="B35" s="128" t="s">
        <v>455</v>
      </c>
    </row>
    <row r="36" spans="1:3">
      <c r="B36" s="128" t="s">
        <v>456</v>
      </c>
    </row>
    <row r="37" spans="1:3">
      <c r="B37" s="128" t="s">
        <v>457</v>
      </c>
    </row>
    <row r="38" spans="1:3">
      <c r="B38" s="170" t="s">
        <v>458</v>
      </c>
    </row>
    <row r="39" spans="1:3">
      <c r="B39" s="170" t="s">
        <v>459</v>
      </c>
    </row>
    <row r="40" spans="1:3">
      <c r="B40" s="170" t="s">
        <v>798</v>
      </c>
    </row>
    <row r="41" spans="1:3">
      <c r="B41" s="170" t="s">
        <v>799</v>
      </c>
    </row>
    <row r="42" spans="1:3">
      <c r="B42" s="170"/>
    </row>
    <row r="43" spans="1:3">
      <c r="B43" s="125" t="s">
        <v>460</v>
      </c>
    </row>
  </sheetData>
  <printOptions gridLines="1"/>
  <pageMargins left="0.75" right="0" top="0" bottom="0" header="0" footer="0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30" sqref="L30"/>
    </sheetView>
  </sheetViews>
  <sheetFormatPr defaultRowHeight="15"/>
  <cols>
    <col min="1" max="1" width="4.85546875" customWidth="1"/>
    <col min="2" max="2" width="25.42578125" customWidth="1"/>
    <col min="3" max="3" width="2.140625" customWidth="1"/>
    <col min="4" max="4" width="12.42578125" customWidth="1"/>
    <col min="5" max="5" width="2.28515625" customWidth="1"/>
    <col min="6" max="6" width="12.85546875" customWidth="1"/>
    <col min="7" max="7" width="1.7109375" customWidth="1"/>
    <col min="8" max="8" width="13.85546875" customWidth="1"/>
    <col min="9" max="9" width="2.28515625" customWidth="1"/>
    <col min="10" max="10" width="16.28515625" customWidth="1"/>
  </cols>
  <sheetData>
    <row r="1" spans="1:10" ht="15.75" thickBot="1">
      <c r="A1" s="96">
        <v>1</v>
      </c>
      <c r="B1" s="141" t="s">
        <v>642</v>
      </c>
      <c r="C1" s="90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>
      <c r="A2" s="96">
        <v>2</v>
      </c>
      <c r="B2" s="141" t="s">
        <v>603</v>
      </c>
      <c r="C2" s="90"/>
      <c r="D2" s="90"/>
      <c r="E2" s="90"/>
      <c r="F2" s="90"/>
      <c r="G2" s="90"/>
      <c r="H2" s="90"/>
      <c r="I2" s="90"/>
      <c r="J2" s="90"/>
    </row>
    <row r="3" spans="1:10" ht="16.5">
      <c r="A3" s="96">
        <v>3</v>
      </c>
      <c r="B3" s="102" t="s">
        <v>1</v>
      </c>
      <c r="C3" s="103"/>
      <c r="D3" s="256" t="s">
        <v>2</v>
      </c>
      <c r="E3" s="256"/>
      <c r="F3" s="257" t="s">
        <v>3</v>
      </c>
      <c r="G3" s="257"/>
      <c r="H3" s="257" t="s">
        <v>4</v>
      </c>
      <c r="I3" s="257"/>
      <c r="J3" s="257" t="s">
        <v>5</v>
      </c>
    </row>
    <row r="4" spans="1:10">
      <c r="A4" s="96">
        <v>4</v>
      </c>
      <c r="B4" s="104" t="s">
        <v>461</v>
      </c>
      <c r="C4" s="103"/>
      <c r="D4" s="109">
        <v>0</v>
      </c>
      <c r="E4" s="109"/>
      <c r="F4" s="111"/>
      <c r="G4" s="111"/>
      <c r="H4" s="111"/>
      <c r="I4" s="111"/>
      <c r="J4" s="111"/>
    </row>
    <row r="5" spans="1:10">
      <c r="A5" s="96">
        <v>5</v>
      </c>
      <c r="B5" s="105" t="s">
        <v>15</v>
      </c>
      <c r="C5" s="117"/>
      <c r="D5" s="113">
        <f xml:space="preserve"> SUM(D4:D4)</f>
        <v>0</v>
      </c>
      <c r="E5" s="113"/>
      <c r="F5" s="113">
        <f>SUM(F4:F4)</f>
        <v>0</v>
      </c>
      <c r="G5" s="113"/>
      <c r="H5" s="113">
        <f>SUM(H4:H4)</f>
        <v>0</v>
      </c>
      <c r="I5" s="113"/>
      <c r="J5" s="113">
        <f>SUM(J4:J4)</f>
        <v>0</v>
      </c>
    </row>
    <row r="6" spans="1:10">
      <c r="A6" s="96">
        <v>6</v>
      </c>
      <c r="B6" s="102" t="s">
        <v>16</v>
      </c>
      <c r="C6" s="103"/>
      <c r="D6" s="111"/>
      <c r="E6" s="111"/>
      <c r="F6" s="111"/>
      <c r="G6" s="111"/>
      <c r="H6" s="111"/>
      <c r="I6" s="111"/>
      <c r="J6" s="111"/>
    </row>
    <row r="7" spans="1:10">
      <c r="A7" s="96">
        <v>7</v>
      </c>
      <c r="B7" s="102" t="s">
        <v>24</v>
      </c>
      <c r="C7" s="103"/>
      <c r="D7" s="111"/>
      <c r="E7" s="111"/>
      <c r="F7" s="111"/>
      <c r="G7" s="111"/>
      <c r="H7" s="111"/>
      <c r="I7" s="111"/>
      <c r="J7" s="111"/>
    </row>
    <row r="8" spans="1:10">
      <c r="A8" s="96">
        <v>8</v>
      </c>
      <c r="B8" s="114" t="s">
        <v>628</v>
      </c>
      <c r="C8" s="103"/>
      <c r="D8" s="111">
        <v>10000</v>
      </c>
      <c r="E8" s="111"/>
      <c r="F8" s="111"/>
      <c r="G8" s="111"/>
      <c r="H8" s="111"/>
      <c r="I8" s="111"/>
      <c r="J8" s="258"/>
    </row>
    <row r="9" spans="1:10">
      <c r="A9" s="96">
        <v>9</v>
      </c>
      <c r="B9" s="152" t="s">
        <v>629</v>
      </c>
      <c r="C9" s="103"/>
      <c r="D9" s="111">
        <v>88</v>
      </c>
      <c r="E9" s="111"/>
      <c r="F9" s="111"/>
      <c r="G9" s="111"/>
      <c r="H9" s="111"/>
      <c r="I9" s="111"/>
      <c r="J9" s="111"/>
    </row>
    <row r="10" spans="1:10">
      <c r="A10" s="96">
        <v>10</v>
      </c>
      <c r="B10" s="152" t="s">
        <v>630</v>
      </c>
      <c r="C10" s="103"/>
      <c r="D10" s="111">
        <v>193</v>
      </c>
      <c r="E10" s="111"/>
      <c r="F10" s="111"/>
      <c r="G10" s="111"/>
      <c r="H10" s="111"/>
      <c r="I10" s="111"/>
      <c r="J10" s="111"/>
    </row>
    <row r="11" spans="1:10">
      <c r="A11" s="96">
        <v>11</v>
      </c>
      <c r="B11" s="152" t="s">
        <v>631</v>
      </c>
      <c r="C11" s="103"/>
      <c r="D11" s="111">
        <v>13730</v>
      </c>
      <c r="E11" s="111"/>
      <c r="F11" s="111"/>
      <c r="G11" s="111"/>
      <c r="H11" s="111"/>
      <c r="I11" s="111"/>
      <c r="J11" s="111"/>
    </row>
    <row r="12" spans="1:10">
      <c r="A12" s="96">
        <v>12</v>
      </c>
      <c r="B12" s="152" t="s">
        <v>144</v>
      </c>
      <c r="C12" s="103"/>
      <c r="D12" s="111">
        <v>1963</v>
      </c>
      <c r="E12" s="111"/>
      <c r="F12" s="111"/>
      <c r="G12" s="111"/>
      <c r="H12" s="111"/>
      <c r="I12" s="111"/>
      <c r="J12" s="111"/>
    </row>
    <row r="13" spans="1:10" ht="16.5">
      <c r="A13" s="96">
        <v>13</v>
      </c>
      <c r="B13" s="105" t="s">
        <v>39</v>
      </c>
      <c r="C13" s="117"/>
      <c r="D13" s="252">
        <f>SUM(D8:D12)</f>
        <v>25974</v>
      </c>
      <c r="E13" s="252"/>
      <c r="F13" s="252">
        <f>SUM(F8:F9)</f>
        <v>0</v>
      </c>
      <c r="G13" s="252"/>
      <c r="H13" s="252">
        <f>SUM(H8:H9)</f>
        <v>0</v>
      </c>
      <c r="I13" s="252"/>
      <c r="J13" s="252">
        <f>SUM(J8:J9)</f>
        <v>0</v>
      </c>
    </row>
    <row r="14" spans="1:10">
      <c r="A14" s="96">
        <v>14</v>
      </c>
      <c r="B14" s="105" t="s">
        <v>40</v>
      </c>
      <c r="C14" s="117"/>
      <c r="D14" s="253">
        <f>D5-D13</f>
        <v>-25974</v>
      </c>
      <c r="E14" s="118"/>
      <c r="F14" s="253">
        <f>F5-F13</f>
        <v>0</v>
      </c>
      <c r="G14" s="118"/>
      <c r="H14" s="253">
        <f>H5-H13</f>
        <v>0</v>
      </c>
      <c r="I14" s="118"/>
      <c r="J14" s="253">
        <f>J5-J13</f>
        <v>0</v>
      </c>
    </row>
    <row r="17" spans="2:2">
      <c r="B17" s="173" t="s">
        <v>786</v>
      </c>
    </row>
    <row r="18" spans="2:2">
      <c r="B18" s="173" t="s">
        <v>787</v>
      </c>
    </row>
    <row r="21" spans="2:2">
      <c r="B21" s="141" t="s">
        <v>589</v>
      </c>
    </row>
  </sheetData>
  <printOptions gridLines="1"/>
  <pageMargins left="0.75" right="0" top="0" bottom="0" header="0" footer="0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opLeftCell="A52" workbookViewId="0">
      <selection activeCell="L81" sqref="L81"/>
    </sheetView>
  </sheetViews>
  <sheetFormatPr defaultRowHeight="15"/>
  <cols>
    <col min="1" max="1" width="3.5703125" customWidth="1"/>
    <col min="2" max="2" width="29.42578125" customWidth="1"/>
    <col min="3" max="3" width="2.140625" customWidth="1"/>
    <col min="4" max="4" width="12.140625" customWidth="1"/>
    <col min="5" max="5" width="1.85546875" customWidth="1"/>
    <col min="6" max="6" width="11.7109375" customWidth="1"/>
    <col min="7" max="7" width="1.42578125" customWidth="1"/>
    <col min="8" max="8" width="13.28515625" customWidth="1"/>
    <col min="9" max="9" width="1.140625" customWidth="1"/>
    <col min="10" max="10" width="12" customWidth="1"/>
  </cols>
  <sheetData>
    <row r="1" spans="1:10" ht="15.75" thickBot="1">
      <c r="A1" s="176">
        <v>1</v>
      </c>
      <c r="B1" s="100" t="s">
        <v>604</v>
      </c>
      <c r="C1" s="101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6">
        <v>2</v>
      </c>
      <c r="B2" s="102" t="s">
        <v>1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6">
        <v>3</v>
      </c>
      <c r="B3" s="259" t="s">
        <v>462</v>
      </c>
      <c r="C3" s="131"/>
      <c r="D3" s="260">
        <v>3386</v>
      </c>
      <c r="E3" s="111"/>
      <c r="F3" s="260">
        <v>3387</v>
      </c>
      <c r="G3" s="111"/>
      <c r="H3" s="260">
        <v>3528</v>
      </c>
      <c r="I3" s="111"/>
      <c r="J3" s="260">
        <v>3528</v>
      </c>
    </row>
    <row r="4" spans="1:10">
      <c r="A4" s="176">
        <v>4</v>
      </c>
      <c r="B4" s="259" t="s">
        <v>463</v>
      </c>
      <c r="C4" s="131"/>
      <c r="D4" s="260"/>
      <c r="E4" s="111"/>
      <c r="F4" s="260"/>
      <c r="G4" s="111"/>
      <c r="H4" s="260"/>
      <c r="I4" s="111"/>
      <c r="J4" s="260"/>
    </row>
    <row r="5" spans="1:10">
      <c r="A5" s="176">
        <v>5</v>
      </c>
      <c r="B5" s="261" t="s">
        <v>464</v>
      </c>
      <c r="C5" s="131"/>
      <c r="D5" s="262">
        <v>6108</v>
      </c>
      <c r="E5" s="111"/>
      <c r="F5" s="262">
        <v>6271</v>
      </c>
      <c r="G5" s="111"/>
      <c r="H5" s="262">
        <v>6271</v>
      </c>
      <c r="I5" s="111"/>
      <c r="J5" s="262">
        <v>6271</v>
      </c>
    </row>
    <row r="6" spans="1:10">
      <c r="A6" s="176">
        <v>6</v>
      </c>
      <c r="B6" s="261" t="s">
        <v>465</v>
      </c>
      <c r="C6" s="131"/>
      <c r="D6" s="262"/>
      <c r="E6" s="111"/>
      <c r="F6" s="262"/>
      <c r="G6" s="111"/>
      <c r="H6" s="262"/>
      <c r="I6" s="111"/>
      <c r="J6" s="262"/>
    </row>
    <row r="7" spans="1:10">
      <c r="A7" s="176">
        <v>7</v>
      </c>
      <c r="B7" s="261" t="s">
        <v>466</v>
      </c>
      <c r="C7" s="131"/>
      <c r="D7" s="262">
        <v>5404</v>
      </c>
      <c r="E7" s="111"/>
      <c r="F7" s="262">
        <v>5547</v>
      </c>
      <c r="G7" s="111"/>
      <c r="H7" s="262">
        <v>5524</v>
      </c>
      <c r="I7" s="111"/>
      <c r="J7" s="262">
        <v>5524</v>
      </c>
    </row>
    <row r="8" spans="1:10">
      <c r="A8" s="176">
        <v>8</v>
      </c>
      <c r="B8" s="261" t="s">
        <v>467</v>
      </c>
      <c r="C8" s="131"/>
      <c r="D8" s="262"/>
      <c r="E8" s="111"/>
      <c r="F8" s="262"/>
      <c r="G8" s="111"/>
      <c r="H8" s="262"/>
      <c r="I8" s="111"/>
      <c r="J8" s="262"/>
    </row>
    <row r="9" spans="1:10">
      <c r="A9" s="176">
        <v>9</v>
      </c>
      <c r="B9" s="261" t="s">
        <v>468</v>
      </c>
      <c r="C9" s="131"/>
      <c r="D9" s="262">
        <v>6193</v>
      </c>
      <c r="E9" s="111"/>
      <c r="F9" s="262">
        <v>6358</v>
      </c>
      <c r="G9" s="111"/>
      <c r="H9" s="262">
        <v>6358</v>
      </c>
      <c r="I9" s="111"/>
      <c r="J9" s="262">
        <v>6358</v>
      </c>
    </row>
    <row r="10" spans="1:10">
      <c r="A10" s="176">
        <v>10</v>
      </c>
      <c r="B10" s="261" t="s">
        <v>469</v>
      </c>
      <c r="C10" s="131"/>
      <c r="D10" s="262"/>
      <c r="E10" s="111"/>
      <c r="F10" s="262"/>
      <c r="G10" s="111"/>
      <c r="H10" s="262"/>
      <c r="I10" s="111"/>
      <c r="J10" s="262"/>
    </row>
    <row r="11" spans="1:10">
      <c r="A11" s="176">
        <v>11</v>
      </c>
      <c r="B11" s="261" t="s">
        <v>470</v>
      </c>
      <c r="C11" s="131"/>
      <c r="D11" s="262">
        <v>4908</v>
      </c>
      <c r="E11" s="111"/>
      <c r="F11" s="262">
        <v>5039</v>
      </c>
      <c r="G11" s="111"/>
      <c r="H11" s="262">
        <v>4994</v>
      </c>
      <c r="I11" s="111"/>
      <c r="J11" s="262">
        <v>4994</v>
      </c>
    </row>
    <row r="12" spans="1:10">
      <c r="A12" s="176">
        <v>12</v>
      </c>
      <c r="B12" s="261" t="s">
        <v>471</v>
      </c>
      <c r="C12" s="131"/>
      <c r="D12" s="262"/>
      <c r="E12" s="111"/>
      <c r="F12" s="262"/>
      <c r="G12" s="111"/>
      <c r="H12" s="262"/>
      <c r="I12" s="111"/>
      <c r="J12" s="262"/>
    </row>
    <row r="13" spans="1:10">
      <c r="A13" s="176">
        <v>13</v>
      </c>
      <c r="B13" s="259" t="s">
        <v>472</v>
      </c>
      <c r="C13" s="131"/>
      <c r="D13" s="260">
        <v>5116</v>
      </c>
      <c r="E13" s="111"/>
      <c r="F13" s="260">
        <v>5251</v>
      </c>
      <c r="G13" s="111"/>
      <c r="H13" s="260">
        <v>5251</v>
      </c>
      <c r="I13" s="111"/>
      <c r="J13" s="260">
        <v>5251</v>
      </c>
    </row>
    <row r="14" spans="1:10">
      <c r="A14" s="176">
        <v>14</v>
      </c>
      <c r="B14" s="259" t="s">
        <v>473</v>
      </c>
      <c r="C14" s="131"/>
      <c r="D14" s="260"/>
      <c r="E14" s="111"/>
      <c r="F14" s="260"/>
      <c r="G14" s="111"/>
      <c r="H14" s="260"/>
      <c r="I14" s="111"/>
      <c r="J14" s="260"/>
    </row>
    <row r="15" spans="1:10">
      <c r="A15" s="176">
        <v>15</v>
      </c>
      <c r="B15" s="261" t="s">
        <v>474</v>
      </c>
      <c r="C15" s="131"/>
      <c r="D15" s="262">
        <v>6807</v>
      </c>
      <c r="E15" s="111"/>
      <c r="F15" s="262">
        <v>6988</v>
      </c>
      <c r="G15" s="111"/>
      <c r="H15" s="262">
        <v>6882</v>
      </c>
      <c r="I15" s="111"/>
      <c r="J15" s="262">
        <v>6882</v>
      </c>
    </row>
    <row r="16" spans="1:10">
      <c r="A16" s="176">
        <v>16</v>
      </c>
      <c r="B16" s="261" t="s">
        <v>475</v>
      </c>
      <c r="C16" s="131"/>
      <c r="D16" s="262"/>
      <c r="E16" s="111"/>
      <c r="F16" s="262"/>
      <c r="G16" s="111"/>
      <c r="H16" s="262"/>
      <c r="I16" s="111"/>
      <c r="J16" s="262"/>
    </row>
    <row r="17" spans="1:10">
      <c r="A17" s="176">
        <v>17</v>
      </c>
      <c r="B17" s="259" t="s">
        <v>476</v>
      </c>
      <c r="C17" s="131"/>
      <c r="D17" s="260">
        <v>4361</v>
      </c>
      <c r="E17" s="111"/>
      <c r="F17" s="260">
        <v>4359</v>
      </c>
      <c r="G17" s="111"/>
      <c r="H17" s="260">
        <v>4359</v>
      </c>
      <c r="I17" s="111"/>
      <c r="J17" s="260">
        <v>4359</v>
      </c>
    </row>
    <row r="18" spans="1:10">
      <c r="A18" s="176">
        <v>18</v>
      </c>
      <c r="B18" s="259" t="s">
        <v>477</v>
      </c>
      <c r="C18" s="131"/>
      <c r="D18" s="260"/>
      <c r="E18" s="111"/>
      <c r="F18" s="260"/>
      <c r="G18" s="111"/>
      <c r="H18" s="263"/>
      <c r="I18" s="111"/>
      <c r="J18" s="260"/>
    </row>
    <row r="19" spans="1:10">
      <c r="A19" s="176">
        <v>19</v>
      </c>
      <c r="B19" s="261" t="s">
        <v>478</v>
      </c>
      <c r="C19" s="131"/>
      <c r="D19" s="262">
        <v>4422</v>
      </c>
      <c r="E19" s="111"/>
      <c r="F19" s="262">
        <v>4540</v>
      </c>
      <c r="G19" s="111"/>
      <c r="H19" s="264">
        <v>4468</v>
      </c>
      <c r="I19" s="111"/>
      <c r="J19" s="262">
        <v>4468</v>
      </c>
    </row>
    <row r="20" spans="1:10">
      <c r="A20" s="176">
        <v>20</v>
      </c>
      <c r="B20" s="261" t="s">
        <v>479</v>
      </c>
      <c r="C20" s="131"/>
      <c r="D20" s="262"/>
      <c r="E20" s="111"/>
      <c r="F20" s="262"/>
      <c r="G20" s="111"/>
      <c r="H20" s="264"/>
      <c r="I20" s="111"/>
      <c r="J20" s="262"/>
    </row>
    <row r="21" spans="1:10">
      <c r="A21" s="176">
        <v>21</v>
      </c>
      <c r="B21" s="265" t="s">
        <v>480</v>
      </c>
      <c r="C21" s="131"/>
      <c r="D21" s="266">
        <v>4179</v>
      </c>
      <c r="E21" s="111"/>
      <c r="F21" s="266">
        <v>4295</v>
      </c>
      <c r="G21" s="111"/>
      <c r="H21" s="267">
        <v>4386</v>
      </c>
      <c r="I21" s="111"/>
      <c r="J21" s="266">
        <v>4386</v>
      </c>
    </row>
    <row r="22" spans="1:10">
      <c r="A22" s="176">
        <v>22</v>
      </c>
      <c r="B22" s="265" t="s">
        <v>481</v>
      </c>
      <c r="C22" s="131"/>
      <c r="D22" s="266"/>
      <c r="E22" s="111"/>
      <c r="F22" s="266"/>
      <c r="G22" s="111"/>
      <c r="H22" s="267"/>
      <c r="I22" s="111"/>
      <c r="J22" s="266"/>
    </row>
    <row r="23" spans="1:10">
      <c r="A23" s="176">
        <v>23</v>
      </c>
      <c r="B23" s="259" t="s">
        <v>482</v>
      </c>
      <c r="C23" s="131"/>
      <c r="D23" s="260">
        <v>6855</v>
      </c>
      <c r="E23" s="111"/>
      <c r="F23" s="260">
        <v>7037</v>
      </c>
      <c r="G23" s="111"/>
      <c r="H23" s="263">
        <v>6926</v>
      </c>
      <c r="I23" s="111"/>
      <c r="J23" s="260">
        <v>6926</v>
      </c>
    </row>
    <row r="24" spans="1:10">
      <c r="A24" s="176">
        <v>24</v>
      </c>
      <c r="B24" s="259" t="s">
        <v>483</v>
      </c>
      <c r="C24" s="131"/>
      <c r="D24" s="260"/>
      <c r="E24" s="111"/>
      <c r="F24" s="260"/>
      <c r="G24" s="111"/>
      <c r="H24" s="263"/>
      <c r="I24" s="111"/>
      <c r="J24" s="260"/>
    </row>
    <row r="25" spans="1:10">
      <c r="A25" s="176">
        <v>25</v>
      </c>
      <c r="B25" s="259" t="s">
        <v>484</v>
      </c>
      <c r="C25" s="131"/>
      <c r="D25" s="260">
        <v>5553</v>
      </c>
      <c r="E25" s="111"/>
      <c r="F25" s="260">
        <v>5448</v>
      </c>
      <c r="G25" s="111"/>
      <c r="H25" s="260">
        <v>5339</v>
      </c>
      <c r="I25" s="111"/>
      <c r="J25" s="260">
        <v>5339</v>
      </c>
    </row>
    <row r="26" spans="1:10">
      <c r="A26" s="176">
        <v>26</v>
      </c>
      <c r="B26" s="259" t="s">
        <v>485</v>
      </c>
      <c r="C26" s="131"/>
      <c r="D26" s="260"/>
      <c r="E26" s="111"/>
      <c r="F26" s="260"/>
      <c r="G26" s="111"/>
      <c r="H26" s="260"/>
      <c r="I26" s="111"/>
      <c r="J26" s="260"/>
    </row>
    <row r="27" spans="1:10">
      <c r="A27" s="176">
        <v>27</v>
      </c>
      <c r="B27" s="311" t="s">
        <v>634</v>
      </c>
      <c r="C27" s="131"/>
      <c r="D27" s="312">
        <v>5248</v>
      </c>
      <c r="E27" s="111"/>
      <c r="F27" s="312">
        <v>0</v>
      </c>
      <c r="G27" s="111"/>
      <c r="H27" s="312">
        <v>2651</v>
      </c>
      <c r="I27" s="111"/>
      <c r="J27" s="312">
        <v>2651</v>
      </c>
    </row>
    <row r="28" spans="1:10">
      <c r="A28" s="176">
        <v>28</v>
      </c>
      <c r="B28" s="311" t="s">
        <v>636</v>
      </c>
      <c r="C28" s="131"/>
      <c r="D28" s="312"/>
      <c r="E28" s="111"/>
      <c r="F28" s="312"/>
      <c r="G28" s="111"/>
      <c r="H28" s="312"/>
      <c r="I28" s="111"/>
      <c r="J28" s="312"/>
    </row>
    <row r="29" spans="1:10">
      <c r="A29" s="176">
        <v>29</v>
      </c>
      <c r="B29" s="311" t="s">
        <v>633</v>
      </c>
      <c r="C29" s="131"/>
      <c r="D29" s="312">
        <v>6353</v>
      </c>
      <c r="E29" s="111"/>
      <c r="F29" s="312">
        <v>0</v>
      </c>
      <c r="G29" s="111"/>
      <c r="H29" s="312">
        <v>3209</v>
      </c>
      <c r="I29" s="111"/>
      <c r="J29" s="312">
        <v>3209</v>
      </c>
    </row>
    <row r="30" spans="1:10">
      <c r="A30" s="176">
        <v>30</v>
      </c>
      <c r="B30" s="311" t="s">
        <v>637</v>
      </c>
      <c r="C30" s="131"/>
      <c r="D30" s="312"/>
      <c r="E30" s="111"/>
      <c r="F30" s="312"/>
      <c r="G30" s="111"/>
      <c r="H30" s="312"/>
      <c r="I30" s="111"/>
      <c r="J30" s="312"/>
    </row>
    <row r="31" spans="1:10">
      <c r="A31" s="176">
        <v>31</v>
      </c>
      <c r="B31" s="311" t="s">
        <v>632</v>
      </c>
      <c r="C31" s="131"/>
      <c r="D31" s="312">
        <v>2845</v>
      </c>
      <c r="E31" s="111"/>
      <c r="F31" s="312">
        <v>0</v>
      </c>
      <c r="G31" s="111"/>
      <c r="H31" s="312">
        <v>3580</v>
      </c>
      <c r="I31" s="111"/>
      <c r="J31" s="312">
        <v>3580</v>
      </c>
    </row>
    <row r="32" spans="1:10">
      <c r="A32" s="176">
        <v>32</v>
      </c>
      <c r="B32" s="311" t="s">
        <v>635</v>
      </c>
      <c r="C32" s="131"/>
      <c r="D32" s="312"/>
      <c r="E32" s="111"/>
      <c r="F32" s="312"/>
      <c r="G32" s="111"/>
      <c r="H32" s="312"/>
      <c r="I32" s="111"/>
      <c r="J32" s="312"/>
    </row>
    <row r="33" spans="1:10">
      <c r="A33" s="176">
        <v>33</v>
      </c>
      <c r="B33" s="259" t="s">
        <v>911</v>
      </c>
      <c r="C33" s="131"/>
      <c r="D33" s="260">
        <v>803</v>
      </c>
      <c r="E33" s="111"/>
      <c r="F33" s="260">
        <v>913</v>
      </c>
      <c r="G33" s="111"/>
      <c r="H33" s="260">
        <v>1902</v>
      </c>
      <c r="I33" s="111"/>
      <c r="J33" s="260">
        <v>1902</v>
      </c>
    </row>
    <row r="34" spans="1:10">
      <c r="A34" s="176">
        <v>34</v>
      </c>
      <c r="B34" s="259" t="s">
        <v>486</v>
      </c>
      <c r="C34" s="131"/>
      <c r="D34" s="260"/>
      <c r="E34" s="111"/>
      <c r="F34" s="260"/>
      <c r="G34" s="111"/>
      <c r="H34" s="260"/>
      <c r="I34" s="111"/>
      <c r="J34" s="260"/>
    </row>
    <row r="35" spans="1:10">
      <c r="A35" s="176">
        <v>35</v>
      </c>
      <c r="B35" s="259" t="s">
        <v>487</v>
      </c>
      <c r="C35" s="131"/>
      <c r="D35" s="260">
        <v>0</v>
      </c>
      <c r="E35" s="111"/>
      <c r="F35" s="260">
        <v>628</v>
      </c>
      <c r="G35" s="111"/>
      <c r="H35" s="260">
        <v>2126</v>
      </c>
      <c r="I35" s="111"/>
      <c r="J35" s="260">
        <v>2126</v>
      </c>
    </row>
    <row r="36" spans="1:10">
      <c r="A36" s="176">
        <v>36</v>
      </c>
      <c r="B36" s="259" t="s">
        <v>488</v>
      </c>
      <c r="C36" s="131"/>
      <c r="D36" s="260"/>
      <c r="E36" s="111"/>
      <c r="F36" s="260"/>
      <c r="G36" s="111"/>
      <c r="H36" s="260"/>
      <c r="I36" s="111"/>
      <c r="J36" s="260"/>
    </row>
    <row r="37" spans="1:10">
      <c r="A37" s="176">
        <v>37</v>
      </c>
      <c r="B37" s="259" t="s">
        <v>489</v>
      </c>
      <c r="C37" s="131"/>
      <c r="D37" s="260">
        <v>0</v>
      </c>
      <c r="E37" s="111"/>
      <c r="F37" s="260">
        <v>0</v>
      </c>
      <c r="G37" s="111"/>
      <c r="H37" s="260">
        <v>0</v>
      </c>
      <c r="I37" s="111"/>
      <c r="J37" s="260">
        <v>0</v>
      </c>
    </row>
    <row r="38" spans="1:10">
      <c r="A38" s="176">
        <v>38</v>
      </c>
      <c r="B38" s="259" t="s">
        <v>490</v>
      </c>
      <c r="C38" s="131"/>
      <c r="D38" s="260"/>
      <c r="E38" s="111"/>
      <c r="F38" s="260"/>
      <c r="G38" s="111"/>
      <c r="H38" s="260"/>
      <c r="I38" s="111"/>
      <c r="J38" s="260"/>
    </row>
    <row r="39" spans="1:10">
      <c r="A39" s="176">
        <v>39</v>
      </c>
      <c r="B39" s="259" t="s">
        <v>491</v>
      </c>
      <c r="C39" s="131"/>
      <c r="D39" s="260">
        <v>0</v>
      </c>
      <c r="E39" s="111"/>
      <c r="F39" s="260">
        <v>0</v>
      </c>
      <c r="G39" s="111"/>
      <c r="H39" s="260">
        <v>0</v>
      </c>
      <c r="I39" s="111"/>
      <c r="J39" s="260">
        <v>0</v>
      </c>
    </row>
    <row r="40" spans="1:10">
      <c r="A40" s="176">
        <v>40</v>
      </c>
      <c r="B40" s="259" t="s">
        <v>492</v>
      </c>
      <c r="C40" s="131"/>
      <c r="D40" s="260"/>
      <c r="E40" s="111"/>
      <c r="F40" s="260"/>
      <c r="G40" s="111"/>
      <c r="H40" s="260"/>
      <c r="I40" s="111"/>
      <c r="J40" s="260"/>
    </row>
    <row r="41" spans="1:10">
      <c r="A41" s="176">
        <v>41</v>
      </c>
      <c r="B41" s="112" t="s">
        <v>493</v>
      </c>
      <c r="C41" s="131"/>
      <c r="D41" s="118">
        <v>1</v>
      </c>
      <c r="E41" s="113"/>
      <c r="F41" s="118">
        <v>0</v>
      </c>
      <c r="G41" s="113"/>
      <c r="H41" s="113">
        <v>46</v>
      </c>
      <c r="I41" s="113"/>
      <c r="J41" s="118">
        <v>0</v>
      </c>
    </row>
    <row r="42" spans="1:10">
      <c r="A42" s="176">
        <v>42</v>
      </c>
      <c r="B42" s="105" t="s">
        <v>15</v>
      </c>
      <c r="C42" s="155"/>
      <c r="D42" s="118">
        <f>SUM(D3:D41)</f>
        <v>78542</v>
      </c>
      <c r="E42" s="113"/>
      <c r="F42" s="118">
        <f>SUM(F3:F41)</f>
        <v>66061</v>
      </c>
      <c r="G42" s="113"/>
      <c r="H42" s="118">
        <f>SUM(H3:H41)</f>
        <v>77800</v>
      </c>
      <c r="I42" s="113"/>
      <c r="J42" s="118">
        <f>SUM(J3:J41)</f>
        <v>77754</v>
      </c>
    </row>
    <row r="43" spans="1:10">
      <c r="A43" s="176">
        <v>43</v>
      </c>
      <c r="B43" s="102" t="s">
        <v>24</v>
      </c>
      <c r="C43" s="131"/>
      <c r="D43" s="109"/>
      <c r="E43" s="111"/>
      <c r="F43" s="109"/>
      <c r="G43" s="111"/>
      <c r="H43" s="109"/>
      <c r="I43" s="111"/>
      <c r="J43" s="109"/>
    </row>
    <row r="44" spans="1:10">
      <c r="A44" s="176">
        <v>44</v>
      </c>
      <c r="B44" s="112" t="s">
        <v>494</v>
      </c>
      <c r="C44" s="131"/>
      <c r="D44" s="118">
        <v>0</v>
      </c>
      <c r="E44" s="113"/>
      <c r="F44" s="118"/>
      <c r="G44" s="113"/>
      <c r="H44" s="118"/>
      <c r="I44" s="113"/>
      <c r="J44" s="118"/>
    </row>
    <row r="45" spans="1:10">
      <c r="A45" s="176">
        <v>45</v>
      </c>
      <c r="B45" s="261" t="s">
        <v>495</v>
      </c>
      <c r="C45" s="131"/>
      <c r="D45" s="262">
        <v>24145</v>
      </c>
      <c r="E45" s="111"/>
      <c r="F45" s="262">
        <v>17371</v>
      </c>
      <c r="G45" s="111"/>
      <c r="H45" s="262">
        <v>21969</v>
      </c>
      <c r="I45" s="111"/>
      <c r="J45" s="262">
        <v>21969</v>
      </c>
    </row>
    <row r="46" spans="1:10">
      <c r="A46" s="176">
        <v>46</v>
      </c>
      <c r="B46" s="261" t="s">
        <v>496</v>
      </c>
      <c r="C46" s="131"/>
      <c r="D46" s="262"/>
      <c r="E46" s="111"/>
      <c r="F46" s="262"/>
      <c r="G46" s="111"/>
      <c r="H46" s="262"/>
      <c r="I46" s="111"/>
      <c r="J46" s="262"/>
    </row>
    <row r="47" spans="1:10">
      <c r="A47" s="176">
        <v>47</v>
      </c>
      <c r="B47" s="261" t="s">
        <v>497</v>
      </c>
      <c r="C47" s="131"/>
      <c r="D47" s="262">
        <v>24145</v>
      </c>
      <c r="E47" s="111"/>
      <c r="F47" s="262">
        <v>17372</v>
      </c>
      <c r="G47" s="111"/>
      <c r="H47" s="262">
        <v>21968</v>
      </c>
      <c r="I47" s="111"/>
      <c r="J47" s="262">
        <v>21968</v>
      </c>
    </row>
    <row r="48" spans="1:10">
      <c r="A48" s="176">
        <v>48</v>
      </c>
      <c r="B48" s="261" t="s">
        <v>498</v>
      </c>
      <c r="C48" s="131"/>
      <c r="D48" s="262"/>
      <c r="E48" s="111"/>
      <c r="F48" s="262"/>
      <c r="G48" s="111"/>
      <c r="H48" s="262"/>
      <c r="I48" s="111"/>
      <c r="J48" s="262"/>
    </row>
    <row r="49" spans="1:10">
      <c r="A49" s="176">
        <v>49</v>
      </c>
      <c r="B49" s="259" t="s">
        <v>499</v>
      </c>
      <c r="C49" s="131"/>
      <c r="D49" s="260">
        <v>3386</v>
      </c>
      <c r="E49" s="111"/>
      <c r="F49" s="260">
        <v>3387</v>
      </c>
      <c r="G49" s="111"/>
      <c r="H49" s="260">
        <v>3528</v>
      </c>
      <c r="I49" s="111"/>
      <c r="J49" s="260">
        <v>3528</v>
      </c>
    </row>
    <row r="50" spans="1:10">
      <c r="A50" s="176">
        <v>50</v>
      </c>
      <c r="B50" s="259" t="s">
        <v>463</v>
      </c>
      <c r="C50" s="131"/>
      <c r="D50" s="260"/>
      <c r="E50" s="111"/>
      <c r="F50" s="260"/>
      <c r="G50" s="111"/>
      <c r="H50" s="260"/>
      <c r="I50" s="111"/>
      <c r="J50" s="260"/>
    </row>
    <row r="51" spans="1:10">
      <c r="A51" s="176">
        <v>51</v>
      </c>
      <c r="B51" s="259" t="s">
        <v>472</v>
      </c>
      <c r="C51" s="131"/>
      <c r="D51" s="260">
        <v>5116</v>
      </c>
      <c r="E51" s="111"/>
      <c r="F51" s="260">
        <v>5251</v>
      </c>
      <c r="G51" s="111"/>
      <c r="H51" s="260">
        <v>5251</v>
      </c>
      <c r="I51" s="111"/>
      <c r="J51" s="260">
        <v>5251</v>
      </c>
    </row>
    <row r="52" spans="1:10">
      <c r="A52" s="176">
        <v>52</v>
      </c>
      <c r="B52" s="259" t="s">
        <v>473</v>
      </c>
      <c r="C52" s="131"/>
      <c r="D52" s="260"/>
      <c r="E52" s="111"/>
      <c r="F52" s="260"/>
      <c r="G52" s="111"/>
      <c r="H52" s="260"/>
      <c r="I52" s="111"/>
      <c r="J52" s="260"/>
    </row>
    <row r="53" spans="1:10">
      <c r="A53" s="176">
        <v>53</v>
      </c>
      <c r="B53" s="259" t="s">
        <v>476</v>
      </c>
      <c r="C53" s="131"/>
      <c r="D53" s="260">
        <v>4361</v>
      </c>
      <c r="E53" s="111"/>
      <c r="F53" s="260">
        <v>4359</v>
      </c>
      <c r="G53" s="111"/>
      <c r="H53" s="260">
        <v>4359</v>
      </c>
      <c r="I53" s="111"/>
      <c r="J53" s="260">
        <v>4359</v>
      </c>
    </row>
    <row r="54" spans="1:10">
      <c r="A54" s="176">
        <v>54</v>
      </c>
      <c r="B54" s="259" t="s">
        <v>477</v>
      </c>
      <c r="C54" s="131"/>
      <c r="D54" s="260"/>
      <c r="E54" s="111"/>
      <c r="F54" s="260"/>
      <c r="G54" s="111"/>
      <c r="H54" s="260"/>
      <c r="I54" s="111"/>
      <c r="J54" s="260"/>
    </row>
    <row r="55" spans="1:10">
      <c r="A55" s="176">
        <v>55</v>
      </c>
      <c r="B55" s="265" t="s">
        <v>480</v>
      </c>
      <c r="C55" s="131"/>
      <c r="D55" s="266">
        <v>4179</v>
      </c>
      <c r="E55" s="111"/>
      <c r="F55" s="266">
        <v>4295</v>
      </c>
      <c r="G55" s="111"/>
      <c r="H55" s="266">
        <v>4386</v>
      </c>
      <c r="I55" s="111"/>
      <c r="J55" s="266">
        <v>4386</v>
      </c>
    </row>
    <row r="56" spans="1:10">
      <c r="A56" s="176">
        <v>56</v>
      </c>
      <c r="B56" s="265" t="s">
        <v>500</v>
      </c>
      <c r="C56" s="131"/>
      <c r="D56" s="266"/>
      <c r="E56" s="111"/>
      <c r="F56" s="266"/>
      <c r="G56" s="111"/>
      <c r="H56" s="266"/>
      <c r="I56" s="111"/>
      <c r="J56" s="266"/>
    </row>
    <row r="57" spans="1:10">
      <c r="A57" s="176">
        <v>57</v>
      </c>
      <c r="B57" s="259" t="s">
        <v>482</v>
      </c>
      <c r="C57" s="131"/>
      <c r="D57" s="260">
        <v>6855</v>
      </c>
      <c r="E57" s="111"/>
      <c r="F57" s="260">
        <v>7037</v>
      </c>
      <c r="G57" s="111"/>
      <c r="H57" s="260">
        <v>6926</v>
      </c>
      <c r="I57" s="111"/>
      <c r="J57" s="260">
        <v>6926</v>
      </c>
    </row>
    <row r="58" spans="1:10">
      <c r="A58" s="176">
        <v>58</v>
      </c>
      <c r="B58" s="259" t="s">
        <v>501</v>
      </c>
      <c r="C58" s="131"/>
      <c r="D58" s="260"/>
      <c r="E58" s="111"/>
      <c r="F58" s="260"/>
      <c r="G58" s="111"/>
      <c r="H58" s="260"/>
      <c r="I58" s="111"/>
      <c r="J58" s="260"/>
    </row>
    <row r="59" spans="1:10">
      <c r="A59" s="176">
        <v>59</v>
      </c>
      <c r="B59" s="259" t="s">
        <v>484</v>
      </c>
      <c r="C59" s="131"/>
      <c r="D59" s="260">
        <v>5553</v>
      </c>
      <c r="E59" s="111"/>
      <c r="F59" s="260">
        <v>5448</v>
      </c>
      <c r="G59" s="111"/>
      <c r="H59" s="260">
        <v>5339</v>
      </c>
      <c r="I59" s="111"/>
      <c r="J59" s="260">
        <v>5339</v>
      </c>
    </row>
    <row r="60" spans="1:10">
      <c r="A60" s="176">
        <v>60</v>
      </c>
      <c r="B60" s="259" t="s">
        <v>485</v>
      </c>
      <c r="C60" s="131"/>
      <c r="D60" s="260"/>
      <c r="E60" s="111"/>
      <c r="F60" s="260"/>
      <c r="G60" s="111"/>
      <c r="H60" s="260"/>
      <c r="I60" s="111"/>
      <c r="J60" s="260"/>
    </row>
    <row r="61" spans="1:10">
      <c r="A61" s="176">
        <v>61</v>
      </c>
      <c r="B61" s="259" t="s">
        <v>641</v>
      </c>
      <c r="C61" s="131"/>
      <c r="D61" s="260">
        <v>803</v>
      </c>
      <c r="E61" s="111"/>
      <c r="F61" s="260">
        <v>913</v>
      </c>
      <c r="G61" s="111"/>
      <c r="H61" s="260">
        <v>1902</v>
      </c>
      <c r="I61" s="111"/>
      <c r="J61" s="260">
        <v>1902</v>
      </c>
    </row>
    <row r="62" spans="1:10">
      <c r="A62" s="176">
        <v>62</v>
      </c>
      <c r="B62" s="259" t="s">
        <v>486</v>
      </c>
      <c r="C62" s="131"/>
      <c r="D62" s="260"/>
      <c r="E62" s="111"/>
      <c r="F62" s="260"/>
      <c r="G62" s="111"/>
      <c r="H62" s="260"/>
      <c r="I62" s="111"/>
      <c r="J62" s="260"/>
    </row>
    <row r="63" spans="1:10">
      <c r="A63" s="176">
        <v>63</v>
      </c>
      <c r="B63" s="259" t="s">
        <v>487</v>
      </c>
      <c r="C63" s="131"/>
      <c r="D63" s="260">
        <v>0</v>
      </c>
      <c r="E63" s="111"/>
      <c r="F63" s="260">
        <v>628</v>
      </c>
      <c r="G63" s="111"/>
      <c r="H63" s="260">
        <v>2126</v>
      </c>
      <c r="I63" s="111"/>
      <c r="J63" s="260">
        <v>2126</v>
      </c>
    </row>
    <row r="64" spans="1:10">
      <c r="A64" s="176">
        <v>64</v>
      </c>
      <c r="B64" s="259" t="s">
        <v>488</v>
      </c>
      <c r="C64" s="131"/>
      <c r="D64" s="260"/>
      <c r="E64" s="111"/>
      <c r="F64" s="260"/>
      <c r="G64" s="111"/>
      <c r="H64" s="260"/>
      <c r="I64" s="111"/>
      <c r="J64" s="260"/>
    </row>
    <row r="65" spans="1:10">
      <c r="A65" s="176">
        <v>65</v>
      </c>
      <c r="B65" s="259" t="s">
        <v>489</v>
      </c>
      <c r="C65" s="131"/>
      <c r="D65" s="260">
        <v>0</v>
      </c>
      <c r="E65" s="111"/>
      <c r="F65" s="260">
        <v>0</v>
      </c>
      <c r="G65" s="111"/>
      <c r="H65" s="260">
        <v>0</v>
      </c>
      <c r="I65" s="111"/>
      <c r="J65" s="260">
        <v>0</v>
      </c>
    </row>
    <row r="66" spans="1:10">
      <c r="A66" s="176">
        <v>66</v>
      </c>
      <c r="B66" s="259" t="s">
        <v>490</v>
      </c>
      <c r="C66" s="131"/>
      <c r="D66" s="260"/>
      <c r="E66" s="111"/>
      <c r="F66" s="260"/>
      <c r="G66" s="111"/>
      <c r="H66" s="260"/>
      <c r="I66" s="111"/>
      <c r="J66" s="260"/>
    </row>
    <row r="67" spans="1:10">
      <c r="A67" s="176">
        <v>67</v>
      </c>
      <c r="B67" s="259" t="s">
        <v>491</v>
      </c>
      <c r="C67" s="131"/>
      <c r="D67" s="260">
        <v>0</v>
      </c>
      <c r="E67" s="111"/>
      <c r="F67" s="260">
        <v>0</v>
      </c>
      <c r="G67" s="111"/>
      <c r="H67" s="260">
        <v>0</v>
      </c>
      <c r="I67" s="111"/>
      <c r="J67" s="260">
        <v>0</v>
      </c>
    </row>
    <row r="68" spans="1:10">
      <c r="A68" s="176">
        <v>68</v>
      </c>
      <c r="B68" s="259" t="s">
        <v>492</v>
      </c>
      <c r="C68" s="131"/>
      <c r="D68" s="260"/>
      <c r="E68" s="111"/>
      <c r="F68" s="260"/>
      <c r="G68" s="111"/>
      <c r="H68" s="260"/>
      <c r="I68" s="111"/>
      <c r="J68" s="260"/>
    </row>
    <row r="69" spans="1:10">
      <c r="A69" s="176">
        <v>69</v>
      </c>
      <c r="B69" s="105" t="s">
        <v>39</v>
      </c>
      <c r="C69" s="155"/>
      <c r="D69" s="118">
        <f>SUM(D44:D68)</f>
        <v>78543</v>
      </c>
      <c r="E69" s="113"/>
      <c r="F69" s="118">
        <f>SUM(F44:F68)</f>
        <v>66061</v>
      </c>
      <c r="G69" s="113"/>
      <c r="H69" s="118">
        <f>SUM(H44:H68)</f>
        <v>77754</v>
      </c>
      <c r="I69" s="113"/>
      <c r="J69" s="113">
        <f>SUM(J44:J68)</f>
        <v>77754</v>
      </c>
    </row>
    <row r="70" spans="1:10">
      <c r="A70" s="176">
        <v>70</v>
      </c>
      <c r="B70" s="105" t="s">
        <v>40</v>
      </c>
      <c r="C70" s="155"/>
      <c r="D70" s="118">
        <f xml:space="preserve"> SUM(D42-D69)</f>
        <v>-1</v>
      </c>
      <c r="E70" s="118"/>
      <c r="F70" s="118">
        <f xml:space="preserve"> (F42-F69)</f>
        <v>0</v>
      </c>
      <c r="G70" s="118"/>
      <c r="H70" s="118">
        <f>H42-H69</f>
        <v>46</v>
      </c>
      <c r="I70" s="118"/>
      <c r="J70" s="118">
        <f>J42-J69</f>
        <v>0</v>
      </c>
    </row>
    <row r="71" spans="1:10">
      <c r="A71" s="176"/>
      <c r="B71" s="105"/>
      <c r="C71" s="155"/>
      <c r="D71" s="118"/>
      <c r="E71" s="118"/>
      <c r="F71" s="118"/>
      <c r="G71" s="118"/>
      <c r="H71" s="118"/>
      <c r="I71" s="118"/>
      <c r="J71" s="118"/>
    </row>
    <row r="72" spans="1:10">
      <c r="A72" s="88" t="s">
        <v>79</v>
      </c>
      <c r="B72" s="268" t="s">
        <v>788</v>
      </c>
      <c r="C72" s="164"/>
      <c r="D72" s="168"/>
      <c r="E72" s="168"/>
      <c r="F72" s="168"/>
      <c r="G72" s="168"/>
      <c r="H72" s="168"/>
      <c r="I72" s="168"/>
      <c r="J72" s="168"/>
    </row>
    <row r="73" spans="1:10">
      <c r="A73" s="88"/>
      <c r="B73" s="76"/>
      <c r="C73" s="164"/>
      <c r="D73" s="168"/>
      <c r="E73" s="168"/>
      <c r="F73" s="168"/>
      <c r="G73" s="168"/>
      <c r="H73" s="168"/>
      <c r="I73" s="168"/>
      <c r="J73" s="168"/>
    </row>
    <row r="74" spans="1:10">
      <c r="A74" s="269"/>
      <c r="B74" s="340" t="s">
        <v>502</v>
      </c>
      <c r="C74" s="164"/>
      <c r="D74" s="168"/>
      <c r="E74" s="168"/>
      <c r="F74" s="168"/>
      <c r="G74" s="168"/>
      <c r="H74" s="168"/>
      <c r="I74" s="168"/>
      <c r="J74" s="168"/>
    </row>
    <row r="75" spans="1:10">
      <c r="A75" s="269">
        <v>1</v>
      </c>
      <c r="B75" s="271" t="s">
        <v>503</v>
      </c>
      <c r="C75" s="90"/>
    </row>
    <row r="76" spans="1:10">
      <c r="A76" s="269">
        <v>2</v>
      </c>
      <c r="B76" s="164" t="s">
        <v>504</v>
      </c>
      <c r="C76" s="90"/>
      <c r="F76" s="90"/>
      <c r="G76" s="90"/>
      <c r="H76" s="90"/>
    </row>
    <row r="77" spans="1:10">
      <c r="A77" s="269"/>
      <c r="B77" s="168" t="s">
        <v>505</v>
      </c>
      <c r="C77" s="164"/>
      <c r="D77" s="168"/>
      <c r="E77" s="168"/>
      <c r="F77" s="168"/>
      <c r="G77" s="168"/>
      <c r="H77" s="168"/>
    </row>
    <row r="78" spans="1:10">
      <c r="A78" s="269"/>
      <c r="B78" s="164" t="s">
        <v>506</v>
      </c>
      <c r="C78" s="164"/>
      <c r="D78" s="164"/>
      <c r="E78" s="164"/>
      <c r="F78" s="164"/>
      <c r="G78" s="168"/>
      <c r="H78" s="168"/>
    </row>
    <row r="79" spans="1:10">
      <c r="A79" s="269"/>
      <c r="B79" s="170" t="s">
        <v>507</v>
      </c>
      <c r="C79" s="164"/>
      <c r="D79" s="168"/>
      <c r="E79" s="168"/>
      <c r="F79" s="168"/>
      <c r="G79" s="168"/>
      <c r="H79" s="168"/>
    </row>
    <row r="80" spans="1:10">
      <c r="A80" s="269"/>
      <c r="B80" s="96"/>
      <c r="C80" s="90"/>
      <c r="F80" s="272" t="s">
        <v>508</v>
      </c>
    </row>
    <row r="81" spans="1:8">
      <c r="A81" s="269">
        <v>3</v>
      </c>
      <c r="B81" s="340" t="s">
        <v>509</v>
      </c>
      <c r="C81" s="273"/>
      <c r="D81" s="270"/>
      <c r="E81" s="239"/>
      <c r="F81" s="274"/>
      <c r="G81" s="168"/>
      <c r="H81" s="168"/>
    </row>
    <row r="82" spans="1:8">
      <c r="A82" s="269"/>
      <c r="B82" s="246" t="s">
        <v>510</v>
      </c>
      <c r="C82" s="164"/>
      <c r="D82" s="128"/>
      <c r="E82" s="168"/>
      <c r="F82" s="171"/>
      <c r="G82" s="168"/>
      <c r="H82" s="168"/>
    </row>
    <row r="83" spans="1:8">
      <c r="A83" s="269"/>
      <c r="B83" s="128" t="s">
        <v>511</v>
      </c>
      <c r="C83" s="164"/>
      <c r="D83" s="168"/>
      <c r="E83" s="168"/>
      <c r="F83" s="171"/>
      <c r="G83" s="168"/>
      <c r="H83" s="168"/>
    </row>
    <row r="84" spans="1:8">
      <c r="A84" s="269"/>
      <c r="B84" s="128" t="s">
        <v>512</v>
      </c>
      <c r="C84" s="164"/>
      <c r="D84" s="168"/>
      <c r="E84" s="168"/>
      <c r="F84" s="171">
        <v>21598</v>
      </c>
      <c r="G84" s="168"/>
      <c r="H84" s="168"/>
    </row>
    <row r="85" spans="1:8">
      <c r="A85" s="269"/>
      <c r="B85" s="168"/>
      <c r="C85" s="168"/>
      <c r="D85" s="168"/>
      <c r="E85" s="168"/>
      <c r="F85" s="171"/>
      <c r="G85" s="168"/>
      <c r="H85" s="168"/>
    </row>
    <row r="86" spans="1:8">
      <c r="A86" s="269">
        <v>4</v>
      </c>
      <c r="B86" s="340" t="s">
        <v>513</v>
      </c>
      <c r="C86" s="168"/>
      <c r="D86" s="168"/>
      <c r="E86" s="168"/>
      <c r="F86" s="171"/>
      <c r="G86" s="168"/>
      <c r="H86" s="168"/>
    </row>
    <row r="87" spans="1:8">
      <c r="A87" s="269"/>
      <c r="B87" s="246" t="s">
        <v>514</v>
      </c>
      <c r="C87" s="168"/>
      <c r="D87" s="168"/>
      <c r="E87" s="168"/>
      <c r="F87" s="171"/>
      <c r="G87" s="168"/>
      <c r="H87" s="168"/>
    </row>
    <row r="88" spans="1:8">
      <c r="A88" s="269"/>
      <c r="B88" s="128" t="s">
        <v>511</v>
      </c>
      <c r="C88" s="168"/>
      <c r="D88" s="168"/>
      <c r="E88" s="168"/>
      <c r="F88" s="171"/>
      <c r="G88" s="168"/>
      <c r="H88" s="168"/>
    </row>
    <row r="89" spans="1:8">
      <c r="A89" s="269"/>
      <c r="B89" s="128" t="s">
        <v>515</v>
      </c>
      <c r="C89" s="168"/>
      <c r="D89" s="168"/>
      <c r="E89" s="168"/>
      <c r="F89" s="171">
        <v>24270</v>
      </c>
      <c r="G89" s="168"/>
      <c r="H89" s="168"/>
    </row>
    <row r="90" spans="1:8">
      <c r="A90" s="269"/>
      <c r="B90" s="168"/>
      <c r="C90" s="168"/>
      <c r="D90" s="168"/>
      <c r="E90" s="168"/>
      <c r="F90" s="171"/>
      <c r="G90" s="168"/>
      <c r="H90" s="168"/>
    </row>
    <row r="91" spans="1:8">
      <c r="A91" s="269">
        <v>5</v>
      </c>
      <c r="B91" s="340" t="s">
        <v>516</v>
      </c>
      <c r="C91" s="168"/>
      <c r="D91" s="168"/>
      <c r="E91" s="168"/>
      <c r="F91" s="171"/>
      <c r="G91" s="168"/>
      <c r="H91" s="168"/>
    </row>
    <row r="92" spans="1:8">
      <c r="A92" s="269"/>
      <c r="B92" s="246" t="s">
        <v>517</v>
      </c>
      <c r="C92" s="168"/>
      <c r="D92" s="168"/>
      <c r="E92" s="168"/>
      <c r="F92" s="171"/>
      <c r="G92" s="168"/>
      <c r="H92" s="168"/>
    </row>
    <row r="93" spans="1:8">
      <c r="A93" s="269"/>
      <c r="B93" s="128" t="s">
        <v>511</v>
      </c>
      <c r="C93" s="168"/>
      <c r="D93" s="168"/>
      <c r="E93" s="168"/>
      <c r="F93" s="171"/>
      <c r="G93" s="168"/>
      <c r="H93" s="168"/>
    </row>
    <row r="94" spans="1:8">
      <c r="A94" s="269"/>
      <c r="B94" s="128" t="s">
        <v>518</v>
      </c>
      <c r="C94" s="168"/>
      <c r="D94" s="168"/>
      <c r="E94" s="168"/>
      <c r="F94" s="171">
        <v>23479</v>
      </c>
      <c r="G94" s="168"/>
      <c r="H94" s="168"/>
    </row>
    <row r="95" spans="1:8">
      <c r="A95" s="269"/>
      <c r="B95" s="168"/>
      <c r="C95" s="168"/>
      <c r="D95" s="168"/>
      <c r="E95" s="168"/>
      <c r="F95" s="171"/>
      <c r="G95" s="168"/>
      <c r="H95" s="168"/>
    </row>
    <row r="96" spans="1:8">
      <c r="A96" s="84">
        <v>6</v>
      </c>
      <c r="B96" s="340" t="s">
        <v>519</v>
      </c>
      <c r="C96" s="168"/>
      <c r="D96" s="168"/>
      <c r="F96" s="174"/>
    </row>
    <row r="97" spans="1:8">
      <c r="A97" s="84"/>
      <c r="B97" s="246" t="s">
        <v>520</v>
      </c>
      <c r="C97" s="168"/>
      <c r="D97" s="168"/>
      <c r="F97" s="174"/>
    </row>
    <row r="98" spans="1:8">
      <c r="A98" s="84"/>
      <c r="B98" s="128" t="s">
        <v>511</v>
      </c>
      <c r="C98" s="168"/>
      <c r="D98" s="168"/>
      <c r="F98" s="174"/>
    </row>
    <row r="99" spans="1:8">
      <c r="A99" s="84"/>
      <c r="B99" s="128" t="s">
        <v>521</v>
      </c>
      <c r="C99" s="168"/>
      <c r="D99" s="168"/>
      <c r="F99" s="174">
        <v>21056</v>
      </c>
    </row>
    <row r="100" spans="1:8">
      <c r="A100" s="84"/>
      <c r="B100" s="128"/>
      <c r="C100" s="168"/>
      <c r="D100" s="168"/>
      <c r="F100" s="174"/>
    </row>
    <row r="101" spans="1:8">
      <c r="A101" s="84">
        <v>7</v>
      </c>
      <c r="B101" s="340" t="s">
        <v>522</v>
      </c>
      <c r="C101" s="168"/>
      <c r="D101" s="168"/>
      <c r="F101" s="174"/>
    </row>
    <row r="102" spans="1:8">
      <c r="A102" s="84"/>
      <c r="B102" s="246" t="s">
        <v>523</v>
      </c>
      <c r="C102" s="168"/>
      <c r="D102" s="168"/>
      <c r="F102" s="174"/>
    </row>
    <row r="103" spans="1:8">
      <c r="A103" s="84"/>
      <c r="B103" s="128" t="s">
        <v>524</v>
      </c>
      <c r="C103" s="168"/>
      <c r="D103" s="168"/>
      <c r="F103" s="174"/>
    </row>
    <row r="104" spans="1:8">
      <c r="A104" s="84"/>
      <c r="B104" s="85" t="s">
        <v>525</v>
      </c>
      <c r="C104" s="275"/>
      <c r="D104" s="275"/>
      <c r="E104" s="275"/>
      <c r="F104" s="174">
        <v>23708</v>
      </c>
    </row>
    <row r="105" spans="1:8">
      <c r="A105" s="84"/>
      <c r="B105" s="128"/>
      <c r="C105" s="168"/>
      <c r="D105" s="168"/>
      <c r="F105" s="174"/>
    </row>
    <row r="106" spans="1:8">
      <c r="A106" s="84">
        <v>8</v>
      </c>
      <c r="B106" s="340" t="s">
        <v>526</v>
      </c>
      <c r="C106" s="168"/>
      <c r="D106" s="168"/>
      <c r="F106" s="174"/>
      <c r="H106" s="84"/>
    </row>
    <row r="107" spans="1:8">
      <c r="A107" s="84"/>
      <c r="B107" s="246" t="s">
        <v>527</v>
      </c>
      <c r="C107" s="168"/>
      <c r="D107" s="168"/>
      <c r="F107" s="174"/>
    </row>
    <row r="108" spans="1:8">
      <c r="A108" s="84"/>
      <c r="B108" s="128" t="s">
        <v>524</v>
      </c>
      <c r="C108" s="168"/>
      <c r="D108" s="168"/>
      <c r="F108" s="174"/>
    </row>
    <row r="109" spans="1:8">
      <c r="A109" s="84"/>
      <c r="B109" s="128" t="s">
        <v>528</v>
      </c>
      <c r="C109" s="168"/>
      <c r="D109" s="168"/>
      <c r="F109" s="174">
        <v>30000</v>
      </c>
    </row>
    <row r="110" spans="1:8">
      <c r="A110" s="84"/>
      <c r="B110" s="128"/>
      <c r="C110" s="168"/>
      <c r="D110" s="168"/>
      <c r="F110" s="174"/>
    </row>
    <row r="111" spans="1:8">
      <c r="A111" s="84"/>
      <c r="B111" s="128"/>
      <c r="C111" s="168"/>
      <c r="D111" s="168"/>
      <c r="F111" s="174"/>
    </row>
    <row r="112" spans="1:8">
      <c r="A112" s="84"/>
      <c r="B112" s="128"/>
      <c r="C112" s="168"/>
      <c r="D112" s="168"/>
      <c r="F112" s="174"/>
    </row>
    <row r="113" spans="1:6">
      <c r="A113" s="84"/>
      <c r="B113" s="128"/>
      <c r="C113" s="168"/>
      <c r="D113" s="168"/>
      <c r="F113" s="174"/>
    </row>
    <row r="114" spans="1:6">
      <c r="A114" s="84">
        <v>9</v>
      </c>
      <c r="B114" s="340" t="s">
        <v>529</v>
      </c>
      <c r="C114" s="168"/>
      <c r="D114" s="168"/>
      <c r="F114" s="174"/>
    </row>
    <row r="115" spans="1:6">
      <c r="A115" s="84"/>
      <c r="B115" s="246" t="s">
        <v>530</v>
      </c>
      <c r="C115" s="168"/>
      <c r="D115" s="168"/>
      <c r="F115" s="174"/>
    </row>
    <row r="116" spans="1:6">
      <c r="A116" s="84"/>
      <c r="B116" s="128" t="s">
        <v>524</v>
      </c>
      <c r="C116" s="168"/>
      <c r="D116" s="168"/>
      <c r="F116" s="174"/>
    </row>
    <row r="117" spans="1:6">
      <c r="A117" s="84"/>
      <c r="B117" s="85" t="s">
        <v>531</v>
      </c>
      <c r="C117" s="168"/>
      <c r="D117" s="168"/>
      <c r="F117" s="174">
        <v>30000</v>
      </c>
    </row>
    <row r="118" spans="1:6">
      <c r="A118" s="84"/>
      <c r="B118" s="85"/>
      <c r="C118" s="168"/>
      <c r="D118" s="168"/>
      <c r="F118" s="174"/>
    </row>
    <row r="119" spans="1:6">
      <c r="A119" s="84">
        <v>10</v>
      </c>
      <c r="B119" s="340" t="s">
        <v>532</v>
      </c>
      <c r="C119" s="168"/>
      <c r="D119" s="168"/>
      <c r="F119" s="174"/>
    </row>
    <row r="120" spans="1:6">
      <c r="B120" s="246" t="s">
        <v>821</v>
      </c>
      <c r="C120" s="168"/>
      <c r="D120" s="168"/>
      <c r="F120" s="174"/>
    </row>
    <row r="121" spans="1:6">
      <c r="B121" s="128" t="s">
        <v>524</v>
      </c>
      <c r="C121" s="168"/>
      <c r="D121" s="168"/>
      <c r="F121" s="174"/>
    </row>
    <row r="122" spans="1:6">
      <c r="B122" s="99" t="s">
        <v>533</v>
      </c>
      <c r="C122" s="164"/>
      <c r="D122" s="164"/>
      <c r="F122" s="174">
        <v>40000</v>
      </c>
    </row>
    <row r="123" spans="1:6">
      <c r="B123" s="99"/>
      <c r="C123" s="164"/>
      <c r="D123" s="164"/>
      <c r="F123" s="174"/>
    </row>
    <row r="124" spans="1:6">
      <c r="A124" s="84">
        <v>11</v>
      </c>
      <c r="B124" s="341" t="s">
        <v>820</v>
      </c>
      <c r="C124" s="164"/>
      <c r="D124" s="164"/>
      <c r="F124" s="174"/>
    </row>
    <row r="125" spans="1:6">
      <c r="B125" s="339" t="s">
        <v>822</v>
      </c>
      <c r="C125" s="164"/>
      <c r="D125" s="164"/>
      <c r="F125" s="174"/>
    </row>
    <row r="126" spans="1:6">
      <c r="B126" s="99" t="s">
        <v>524</v>
      </c>
      <c r="C126" s="164"/>
      <c r="D126" s="164"/>
      <c r="F126" s="174"/>
    </row>
    <row r="127" spans="1:6">
      <c r="B127" s="99" t="s">
        <v>823</v>
      </c>
      <c r="C127" s="164"/>
      <c r="D127" s="164"/>
      <c r="F127" s="174"/>
    </row>
    <row r="128" spans="1:6">
      <c r="B128" s="99"/>
      <c r="C128" s="164"/>
      <c r="D128" s="164"/>
      <c r="F128" s="174"/>
    </row>
    <row r="130" spans="1:6">
      <c r="A130" s="84">
        <v>12</v>
      </c>
      <c r="B130" s="342" t="s">
        <v>534</v>
      </c>
      <c r="C130" s="173"/>
      <c r="D130" s="173"/>
    </row>
    <row r="131" spans="1:6">
      <c r="A131" s="84"/>
      <c r="B131" s="246" t="s">
        <v>535</v>
      </c>
      <c r="F131" s="174"/>
    </row>
    <row r="132" spans="1:6">
      <c r="A132" s="84"/>
      <c r="B132" s="128" t="s">
        <v>536</v>
      </c>
      <c r="F132" s="174"/>
    </row>
    <row r="133" spans="1:6">
      <c r="A133" s="84"/>
      <c r="B133" s="170" t="s">
        <v>537</v>
      </c>
      <c r="F133" s="174">
        <v>55000</v>
      </c>
    </row>
    <row r="134" spans="1:6">
      <c r="A134" s="84"/>
      <c r="B134" s="170"/>
      <c r="F134" s="174"/>
    </row>
    <row r="136" spans="1:6">
      <c r="B136" s="125" t="s">
        <v>538</v>
      </c>
    </row>
  </sheetData>
  <printOptions gridLines="1"/>
  <pageMargins left="0.75" right="0" top="0" bottom="0" header="0" footer="0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"/>
    </sheetView>
  </sheetViews>
  <sheetFormatPr defaultRowHeight="15"/>
  <cols>
    <col min="1" max="1" width="3.140625" customWidth="1"/>
    <col min="2" max="2" width="27.28515625" customWidth="1"/>
    <col min="3" max="3" width="2.140625" customWidth="1"/>
    <col min="4" max="4" width="11.7109375" customWidth="1"/>
    <col min="5" max="5" width="1.85546875" customWidth="1"/>
    <col min="6" max="6" width="12.140625" customWidth="1"/>
    <col min="7" max="7" width="2.42578125" customWidth="1"/>
    <col min="8" max="8" width="14" customWidth="1"/>
    <col min="9" max="9" width="2.140625" customWidth="1"/>
    <col min="10" max="10" width="12.85546875" customWidth="1"/>
  </cols>
  <sheetData>
    <row r="1" spans="1:10" ht="15.75" thickBot="1">
      <c r="A1" s="176">
        <v>1</v>
      </c>
      <c r="B1" s="100" t="s">
        <v>539</v>
      </c>
      <c r="C1" s="101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6">
        <v>2</v>
      </c>
      <c r="B2" s="105" t="s">
        <v>605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6">
        <v>3</v>
      </c>
      <c r="B3" s="104" t="s">
        <v>540</v>
      </c>
      <c r="C3" s="103"/>
      <c r="D3" s="109">
        <v>6628</v>
      </c>
      <c r="E3" s="109"/>
      <c r="F3" s="111">
        <v>8000</v>
      </c>
      <c r="G3" s="111"/>
      <c r="H3" s="111">
        <v>8000</v>
      </c>
      <c r="I3" s="111"/>
      <c r="J3" s="111">
        <v>8000</v>
      </c>
    </row>
    <row r="4" spans="1:10">
      <c r="A4" s="176">
        <v>4</v>
      </c>
      <c r="B4" s="104" t="s">
        <v>541</v>
      </c>
      <c r="C4" s="103"/>
      <c r="D4" s="109">
        <v>284</v>
      </c>
      <c r="E4" s="109"/>
      <c r="F4" s="111">
        <v>173</v>
      </c>
      <c r="G4" s="111"/>
      <c r="H4" s="111">
        <v>1100</v>
      </c>
      <c r="I4" s="111"/>
      <c r="J4" s="113">
        <v>500</v>
      </c>
    </row>
    <row r="5" spans="1:10">
      <c r="A5" s="176">
        <v>5</v>
      </c>
      <c r="B5" s="104" t="s">
        <v>717</v>
      </c>
      <c r="C5" s="103"/>
      <c r="D5" s="109">
        <v>0</v>
      </c>
      <c r="E5" s="109"/>
      <c r="F5" s="111">
        <v>0</v>
      </c>
      <c r="G5" s="111"/>
      <c r="H5" s="111">
        <v>272</v>
      </c>
      <c r="I5" s="111"/>
      <c r="J5" s="111">
        <v>0</v>
      </c>
    </row>
    <row r="6" spans="1:10">
      <c r="A6" s="176">
        <v>6</v>
      </c>
      <c r="B6" s="105" t="s">
        <v>15</v>
      </c>
      <c r="C6" s="117"/>
      <c r="D6" s="118">
        <f>SUM(D3:D5)</f>
        <v>6912</v>
      </c>
      <c r="E6" s="118"/>
      <c r="F6" s="113">
        <f>SUM(F3:F4)</f>
        <v>8173</v>
      </c>
      <c r="G6" s="113"/>
      <c r="H6" s="113">
        <f>SUM(H3:H5)</f>
        <v>9372</v>
      </c>
      <c r="I6" s="113"/>
      <c r="J6" s="113">
        <f>SUM(J3:J4)</f>
        <v>8500</v>
      </c>
    </row>
    <row r="7" spans="1:10">
      <c r="A7" s="176">
        <v>7</v>
      </c>
      <c r="B7" s="102" t="s">
        <v>16</v>
      </c>
      <c r="C7" s="103"/>
      <c r="D7" s="109"/>
      <c r="E7" s="109"/>
      <c r="F7" s="111"/>
      <c r="G7" s="111"/>
      <c r="H7" s="111"/>
      <c r="I7" s="111"/>
      <c r="J7" s="111"/>
    </row>
    <row r="8" spans="1:10">
      <c r="A8" s="176">
        <v>8</v>
      </c>
      <c r="B8" s="102" t="s">
        <v>24</v>
      </c>
      <c r="C8" s="103"/>
      <c r="D8" s="109"/>
      <c r="E8" s="109"/>
      <c r="F8" s="111"/>
      <c r="G8" s="111"/>
      <c r="H8" s="111"/>
      <c r="I8" s="111"/>
      <c r="J8" s="111"/>
    </row>
    <row r="9" spans="1:10">
      <c r="A9" s="176">
        <v>9</v>
      </c>
      <c r="B9" s="28" t="s">
        <v>853</v>
      </c>
      <c r="C9" s="103"/>
      <c r="D9" s="109">
        <v>2200</v>
      </c>
      <c r="E9" s="109"/>
      <c r="F9" s="111">
        <v>2673</v>
      </c>
      <c r="G9" s="111"/>
      <c r="H9" s="111">
        <v>2673</v>
      </c>
      <c r="I9" s="111"/>
      <c r="J9" s="113">
        <v>3000</v>
      </c>
    </row>
    <row r="10" spans="1:10">
      <c r="A10" s="176">
        <v>10</v>
      </c>
      <c r="B10" s="104" t="s">
        <v>716</v>
      </c>
      <c r="C10" s="103"/>
      <c r="D10" s="109">
        <v>1037</v>
      </c>
      <c r="E10" s="109"/>
      <c r="F10" s="111">
        <v>3000</v>
      </c>
      <c r="G10" s="111"/>
      <c r="H10" s="111">
        <v>1551</v>
      </c>
      <c r="I10" s="111"/>
      <c r="J10" s="111">
        <v>3000</v>
      </c>
    </row>
    <row r="11" spans="1:10">
      <c r="A11" s="176">
        <v>11</v>
      </c>
      <c r="B11" s="104" t="s">
        <v>77</v>
      </c>
      <c r="C11" s="103"/>
      <c r="D11" s="109">
        <v>3000</v>
      </c>
      <c r="E11" s="109"/>
      <c r="F11" s="111">
        <v>2500</v>
      </c>
      <c r="G11" s="111"/>
      <c r="H11" s="111">
        <v>2500</v>
      </c>
      <c r="I11" s="111"/>
      <c r="J11" s="111">
        <v>2500</v>
      </c>
    </row>
    <row r="12" spans="1:10">
      <c r="A12" s="176">
        <v>12</v>
      </c>
      <c r="B12" s="102" t="s">
        <v>39</v>
      </c>
      <c r="C12" s="276"/>
      <c r="D12" s="277">
        <f>SUM(D9:D11)</f>
        <v>6237</v>
      </c>
      <c r="E12" s="277"/>
      <c r="F12" s="278">
        <f>SUM(F9:F11)</f>
        <v>8173</v>
      </c>
      <c r="G12" s="278">
        <f>SUM(G9:G11)</f>
        <v>0</v>
      </c>
      <c r="H12" s="278">
        <f>SUM(H9:H11)</f>
        <v>6724</v>
      </c>
      <c r="I12" s="278"/>
      <c r="J12" s="278">
        <f>SUM(J9:J11)</f>
        <v>8500</v>
      </c>
    </row>
    <row r="13" spans="1:10">
      <c r="A13" s="176">
        <v>13</v>
      </c>
      <c r="B13" s="105" t="s">
        <v>40</v>
      </c>
      <c r="C13" s="117"/>
      <c r="D13" s="118">
        <f xml:space="preserve"> SUM(D6-D12)</f>
        <v>675</v>
      </c>
      <c r="E13" s="118"/>
      <c r="F13" s="113">
        <f xml:space="preserve"> SUM(F6-F12)</f>
        <v>0</v>
      </c>
      <c r="G13" s="113"/>
      <c r="H13" s="113">
        <f>H6-H12</f>
        <v>2648</v>
      </c>
      <c r="I13" s="113"/>
      <c r="J13" s="113">
        <f>J6-J12</f>
        <v>0</v>
      </c>
    </row>
    <row r="14" spans="1:10">
      <c r="A14" s="104"/>
      <c r="B14" s="105"/>
      <c r="C14" s="117"/>
      <c r="D14" s="118"/>
      <c r="E14" s="118"/>
      <c r="F14" s="113"/>
      <c r="G14" s="113"/>
      <c r="H14" s="113"/>
      <c r="I14" s="113"/>
      <c r="J14" s="113"/>
    </row>
    <row r="15" spans="1:10">
      <c r="A15" s="104"/>
      <c r="B15" s="254" t="s">
        <v>789</v>
      </c>
      <c r="C15" s="117"/>
      <c r="D15" s="118"/>
      <c r="E15" s="118"/>
      <c r="F15" s="113"/>
      <c r="G15" s="113"/>
      <c r="H15" s="113"/>
      <c r="I15" s="113"/>
      <c r="J15" s="113"/>
    </row>
    <row r="16" spans="1:10">
      <c r="A16" s="104"/>
      <c r="B16" s="254" t="s">
        <v>790</v>
      </c>
      <c r="C16" s="104"/>
      <c r="D16" s="104"/>
      <c r="E16" s="104"/>
      <c r="F16" s="279"/>
      <c r="G16" s="279"/>
      <c r="H16" s="279"/>
      <c r="I16" s="114"/>
      <c r="J16" s="114"/>
    </row>
    <row r="17" spans="1:10">
      <c r="A17" s="104"/>
      <c r="B17" s="254" t="s">
        <v>791</v>
      </c>
      <c r="C17" s="104"/>
      <c r="D17" s="104"/>
      <c r="E17" s="104"/>
      <c r="F17" s="279"/>
      <c r="G17" s="279"/>
      <c r="H17" s="279"/>
      <c r="I17" s="114"/>
      <c r="J17" s="114"/>
    </row>
    <row r="18" spans="1:10">
      <c r="A18" s="104"/>
      <c r="B18" s="254"/>
      <c r="C18" s="104"/>
      <c r="D18" s="104"/>
      <c r="E18" s="104"/>
      <c r="F18" s="279"/>
      <c r="G18" s="279"/>
      <c r="H18" s="279"/>
      <c r="I18" s="114"/>
      <c r="J18" s="114"/>
    </row>
    <row r="19" spans="1:10">
      <c r="A19" s="104" t="s">
        <v>79</v>
      </c>
      <c r="B19" s="112" t="s">
        <v>542</v>
      </c>
      <c r="C19" s="104"/>
      <c r="D19" s="104"/>
      <c r="E19" s="104"/>
      <c r="F19" s="104"/>
      <c r="G19" s="104"/>
      <c r="H19" s="104"/>
      <c r="I19" s="104"/>
      <c r="J19" s="104"/>
    </row>
    <row r="20" spans="1:10">
      <c r="A20" s="104"/>
      <c r="B20" s="128" t="s">
        <v>543</v>
      </c>
      <c r="C20" s="104"/>
      <c r="D20" s="104"/>
      <c r="E20" s="104"/>
      <c r="F20" s="104"/>
      <c r="G20" s="104"/>
      <c r="H20" s="104"/>
      <c r="I20" s="104"/>
      <c r="J20" s="104"/>
    </row>
    <row r="21" spans="1:10">
      <c r="A21" s="104"/>
      <c r="B21" s="112" t="s">
        <v>544</v>
      </c>
      <c r="C21" s="104"/>
      <c r="D21" s="104"/>
      <c r="E21" s="104"/>
      <c r="F21" s="104"/>
      <c r="G21" s="104"/>
      <c r="H21" s="104"/>
      <c r="I21" s="104"/>
      <c r="J21" s="104"/>
    </row>
    <row r="22" spans="1:10">
      <c r="A22" s="104"/>
      <c r="B22" s="112" t="s">
        <v>545</v>
      </c>
      <c r="C22" s="104"/>
      <c r="D22" s="104"/>
      <c r="E22" s="104"/>
      <c r="F22" s="104"/>
      <c r="G22" s="104"/>
      <c r="H22" s="104"/>
      <c r="I22" s="104"/>
      <c r="J22" s="104"/>
    </row>
    <row r="23" spans="1:10">
      <c r="A23" s="104"/>
      <c r="B23" s="112" t="s">
        <v>546</v>
      </c>
      <c r="C23" s="104"/>
      <c r="D23" s="104"/>
      <c r="E23" s="104"/>
      <c r="F23" s="104"/>
      <c r="G23" s="104"/>
      <c r="H23" s="104"/>
      <c r="I23" s="104"/>
      <c r="J23" s="104"/>
    </row>
    <row r="24" spans="1:10">
      <c r="A24" s="104"/>
      <c r="B24" s="112" t="s">
        <v>547</v>
      </c>
      <c r="C24" s="104"/>
      <c r="D24" s="104"/>
      <c r="E24" s="104"/>
      <c r="F24" s="104"/>
      <c r="G24" s="104"/>
      <c r="H24" s="104"/>
      <c r="I24" s="104"/>
      <c r="J24" s="104"/>
    </row>
    <row r="25" spans="1:10">
      <c r="A25" s="104"/>
      <c r="B25" s="128"/>
      <c r="C25" s="168"/>
      <c r="D25" s="168"/>
      <c r="E25" s="168"/>
      <c r="F25" s="168"/>
      <c r="G25" s="168"/>
      <c r="H25" s="168"/>
      <c r="I25" s="168"/>
      <c r="J25" s="168"/>
    </row>
    <row r="26" spans="1:10">
      <c r="B26" s="125" t="s">
        <v>548</v>
      </c>
    </row>
  </sheetData>
  <printOptions gridLines="1"/>
  <pageMargins left="0.75" right="0" top="0" bottom="0" header="0" footer="0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24" sqref="J24"/>
    </sheetView>
  </sheetViews>
  <sheetFormatPr defaultRowHeight="15"/>
  <cols>
    <col min="1" max="1" width="4.140625" customWidth="1"/>
    <col min="2" max="2" width="27.42578125" customWidth="1"/>
    <col min="3" max="3" width="1.5703125" customWidth="1"/>
    <col min="4" max="4" width="11.85546875" customWidth="1"/>
    <col min="5" max="5" width="1.85546875" customWidth="1"/>
    <col min="6" max="6" width="13.28515625" customWidth="1"/>
    <col min="7" max="7" width="1.7109375" customWidth="1"/>
    <col min="8" max="8" width="13.85546875" customWidth="1"/>
    <col min="9" max="9" width="1.7109375" customWidth="1"/>
    <col min="10" max="10" width="13.28515625" customWidth="1"/>
  </cols>
  <sheetData>
    <row r="1" spans="1:10" ht="15.75" thickBot="1">
      <c r="A1" s="176">
        <v>1</v>
      </c>
      <c r="B1" s="100" t="s">
        <v>606</v>
      </c>
      <c r="C1" s="280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6">
        <v>2</v>
      </c>
      <c r="B2" s="102" t="s">
        <v>1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6">
        <v>3</v>
      </c>
      <c r="B3" s="104" t="s">
        <v>549</v>
      </c>
      <c r="C3" s="103"/>
      <c r="D3" s="281">
        <v>88085</v>
      </c>
      <c r="E3" s="281"/>
      <c r="F3" s="282">
        <v>91910</v>
      </c>
      <c r="G3" s="282"/>
      <c r="H3" s="282">
        <v>92227</v>
      </c>
      <c r="I3" s="282"/>
      <c r="J3" s="282">
        <v>58184</v>
      </c>
    </row>
    <row r="4" spans="1:10">
      <c r="A4" s="176">
        <v>4</v>
      </c>
      <c r="B4" s="104" t="s">
        <v>550</v>
      </c>
      <c r="C4" s="103"/>
      <c r="D4" s="281">
        <v>3043</v>
      </c>
      <c r="E4" s="281"/>
      <c r="F4" s="282">
        <v>3503</v>
      </c>
      <c r="G4" s="282"/>
      <c r="H4" s="282">
        <v>2715</v>
      </c>
      <c r="I4" s="282"/>
      <c r="J4" s="282">
        <v>2229</v>
      </c>
    </row>
    <row r="5" spans="1:10">
      <c r="A5" s="176">
        <v>5</v>
      </c>
      <c r="B5" s="104" t="s">
        <v>551</v>
      </c>
      <c r="C5" s="103"/>
      <c r="D5" s="281">
        <v>1300</v>
      </c>
      <c r="E5" s="281"/>
      <c r="F5" s="282">
        <v>700</v>
      </c>
      <c r="G5" s="282"/>
      <c r="H5" s="282">
        <v>700</v>
      </c>
      <c r="I5" s="282"/>
      <c r="J5" s="282">
        <v>100</v>
      </c>
    </row>
    <row r="6" spans="1:10">
      <c r="A6" s="176">
        <v>6</v>
      </c>
      <c r="B6" s="104" t="s">
        <v>552</v>
      </c>
      <c r="C6" s="103"/>
      <c r="D6" s="281">
        <v>498</v>
      </c>
      <c r="E6" s="281"/>
      <c r="F6" s="282">
        <v>0</v>
      </c>
      <c r="G6" s="282"/>
      <c r="H6" s="282">
        <v>4338</v>
      </c>
      <c r="I6" s="282"/>
      <c r="J6" s="282">
        <v>0</v>
      </c>
    </row>
    <row r="7" spans="1:10">
      <c r="A7" s="176">
        <v>7</v>
      </c>
      <c r="B7" s="104" t="s">
        <v>553</v>
      </c>
      <c r="C7" s="103"/>
      <c r="D7" s="281">
        <v>0</v>
      </c>
      <c r="E7" s="281"/>
      <c r="F7" s="282">
        <v>0</v>
      </c>
      <c r="G7" s="282"/>
      <c r="H7" s="282">
        <v>0</v>
      </c>
      <c r="I7" s="282"/>
      <c r="J7" s="282">
        <v>0</v>
      </c>
    </row>
    <row r="8" spans="1:10">
      <c r="A8" s="176">
        <v>8</v>
      </c>
      <c r="B8" s="104" t="s">
        <v>554</v>
      </c>
      <c r="C8" s="103"/>
      <c r="D8" s="283">
        <v>0</v>
      </c>
      <c r="E8" s="190"/>
      <c r="F8" s="284">
        <v>0</v>
      </c>
      <c r="G8" s="189"/>
      <c r="H8" s="284">
        <v>0</v>
      </c>
      <c r="I8" s="189"/>
      <c r="J8" s="284">
        <v>0</v>
      </c>
    </row>
    <row r="9" spans="1:10">
      <c r="A9" s="176">
        <v>9</v>
      </c>
      <c r="B9" s="105" t="s">
        <v>15</v>
      </c>
      <c r="C9" s="117"/>
      <c r="D9" s="285">
        <f>SUM(D3:D8)</f>
        <v>92926</v>
      </c>
      <c r="E9" s="285"/>
      <c r="F9" s="286">
        <f>SUM(F3:F8)</f>
        <v>96113</v>
      </c>
      <c r="G9" s="286"/>
      <c r="H9" s="286">
        <f>SUM(H3:H8)</f>
        <v>99980</v>
      </c>
      <c r="I9" s="286"/>
      <c r="J9" s="286">
        <f>SUM(J3:J8)</f>
        <v>60513</v>
      </c>
    </row>
    <row r="10" spans="1:10">
      <c r="A10" s="176">
        <v>10</v>
      </c>
      <c r="B10" s="102" t="s">
        <v>16</v>
      </c>
      <c r="C10" s="103"/>
      <c r="D10" s="190"/>
      <c r="E10" s="190"/>
      <c r="F10" s="189"/>
      <c r="G10" s="189"/>
      <c r="H10" s="189"/>
      <c r="I10" s="189"/>
      <c r="J10" s="189"/>
    </row>
    <row r="11" spans="1:10">
      <c r="A11" s="176">
        <v>11</v>
      </c>
      <c r="B11" s="102" t="s">
        <v>24</v>
      </c>
      <c r="C11" s="103"/>
      <c r="D11" s="190"/>
      <c r="E11" s="190"/>
      <c r="F11" s="189"/>
      <c r="G11" s="189"/>
      <c r="H11" s="189"/>
      <c r="I11" s="189"/>
      <c r="J11" s="189"/>
    </row>
    <row r="12" spans="1:10">
      <c r="A12" s="176">
        <v>12</v>
      </c>
      <c r="B12" s="112" t="s">
        <v>555</v>
      </c>
      <c r="C12" s="103"/>
      <c r="D12" s="190">
        <v>1355</v>
      </c>
      <c r="E12" s="190"/>
      <c r="F12" s="189">
        <v>1646</v>
      </c>
      <c r="G12" s="189"/>
      <c r="H12" s="189">
        <v>1482</v>
      </c>
      <c r="I12" s="189"/>
      <c r="J12" s="327">
        <v>1550</v>
      </c>
    </row>
    <row r="13" spans="1:10">
      <c r="A13" s="176">
        <v>13</v>
      </c>
      <c r="B13" s="104" t="s">
        <v>556</v>
      </c>
      <c r="C13" s="103"/>
      <c r="D13" s="190"/>
      <c r="E13" s="190"/>
      <c r="F13" s="189"/>
      <c r="G13" s="189"/>
      <c r="H13" s="189"/>
      <c r="I13" s="189"/>
      <c r="J13" s="189"/>
    </row>
    <row r="14" spans="1:10">
      <c r="A14" s="176">
        <v>14</v>
      </c>
      <c r="B14" s="104" t="s">
        <v>557</v>
      </c>
      <c r="C14" s="103"/>
      <c r="D14" s="189">
        <v>0</v>
      </c>
      <c r="E14" s="190"/>
      <c r="F14" s="189">
        <v>300000</v>
      </c>
      <c r="G14" s="189"/>
      <c r="H14" s="189">
        <v>0</v>
      </c>
      <c r="I14" s="189"/>
      <c r="J14" s="189">
        <v>300000</v>
      </c>
    </row>
    <row r="15" spans="1:10">
      <c r="A15" s="176">
        <v>15</v>
      </c>
      <c r="B15" s="104" t="s">
        <v>195</v>
      </c>
      <c r="C15" s="103"/>
      <c r="D15" s="189"/>
      <c r="E15" s="190"/>
      <c r="F15" s="189">
        <v>130000</v>
      </c>
      <c r="G15" s="189"/>
      <c r="H15" s="189">
        <v>0</v>
      </c>
      <c r="I15" s="189"/>
      <c r="J15" s="189">
        <v>130000</v>
      </c>
    </row>
    <row r="16" spans="1:10" ht="15.75" thickBot="1">
      <c r="A16" s="176">
        <v>16</v>
      </c>
      <c r="B16" s="287" t="s">
        <v>39</v>
      </c>
      <c r="C16" s="288"/>
      <c r="D16" s="289">
        <f>SUM(D12:D15)</f>
        <v>1355</v>
      </c>
      <c r="E16" s="289"/>
      <c r="F16" s="290">
        <f>SUM(F12:F15)</f>
        <v>431646</v>
      </c>
      <c r="G16" s="290">
        <f>SUM(G14:G14)</f>
        <v>0</v>
      </c>
      <c r="H16" s="290">
        <f>SUM(H14:H14)</f>
        <v>0</v>
      </c>
      <c r="I16" s="290"/>
      <c r="J16" s="290">
        <f>SUM(J11:J15)</f>
        <v>431550</v>
      </c>
    </row>
    <row r="17" spans="1:10">
      <c r="A17" s="176">
        <v>17</v>
      </c>
      <c r="B17" s="105" t="s">
        <v>40</v>
      </c>
      <c r="C17" s="117"/>
      <c r="D17" s="118">
        <f xml:space="preserve"> SUM(D9-D16)</f>
        <v>91571</v>
      </c>
      <c r="E17" s="118"/>
      <c r="F17" s="113">
        <f xml:space="preserve"> SUM(F9-F16)</f>
        <v>-335533</v>
      </c>
      <c r="G17" s="113"/>
      <c r="H17" s="113">
        <f>H9-H16</f>
        <v>99980</v>
      </c>
      <c r="I17" s="113"/>
      <c r="J17" s="113">
        <f>J9-J16</f>
        <v>-371037</v>
      </c>
    </row>
    <row r="18" spans="1:10">
      <c r="A18" s="104"/>
      <c r="B18" s="105"/>
      <c r="C18" s="117"/>
      <c r="D18" s="118"/>
      <c r="E18" s="118"/>
      <c r="F18" s="113"/>
      <c r="G18" s="113"/>
      <c r="H18" s="113"/>
      <c r="I18" s="113"/>
      <c r="J18" s="113"/>
    </row>
    <row r="19" spans="1:10" ht="15.75">
      <c r="A19" s="104"/>
      <c r="B19" s="291" t="s">
        <v>558</v>
      </c>
      <c r="C19" s="117"/>
      <c r="D19" s="118" t="s">
        <v>559</v>
      </c>
      <c r="E19" s="118"/>
      <c r="F19" s="113" t="s">
        <v>560</v>
      </c>
      <c r="G19" s="113"/>
      <c r="H19" s="113" t="s">
        <v>561</v>
      </c>
      <c r="I19" s="113"/>
      <c r="J19" s="113"/>
    </row>
    <row r="20" spans="1:10" ht="15.75">
      <c r="A20" s="112" t="s">
        <v>562</v>
      </c>
      <c r="B20" s="200" t="s">
        <v>563</v>
      </c>
      <c r="C20" s="270"/>
      <c r="D20" s="292" t="s">
        <v>564</v>
      </c>
      <c r="E20" s="239"/>
      <c r="F20" s="293">
        <v>360000</v>
      </c>
      <c r="G20" s="152"/>
      <c r="H20" s="294">
        <v>25000</v>
      </c>
      <c r="I20" s="152"/>
      <c r="J20" s="152"/>
    </row>
    <row r="21" spans="1:10" ht="15.75">
      <c r="A21" s="112" t="s">
        <v>565</v>
      </c>
      <c r="B21" s="200" t="s">
        <v>566</v>
      </c>
      <c r="C21" s="270"/>
      <c r="D21" s="295">
        <v>2.75E-2</v>
      </c>
      <c r="E21" s="239"/>
      <c r="F21" s="293">
        <v>18000</v>
      </c>
      <c r="G21" s="152"/>
      <c r="H21" s="294">
        <v>6040</v>
      </c>
      <c r="I21" s="152"/>
      <c r="J21" s="152"/>
    </row>
    <row r="22" spans="1:10" ht="15.75">
      <c r="A22" s="112" t="s">
        <v>567</v>
      </c>
      <c r="B22" s="200" t="s">
        <v>568</v>
      </c>
      <c r="C22" s="270"/>
      <c r="D22" s="295">
        <v>2.75E-2</v>
      </c>
      <c r="E22" s="239"/>
      <c r="F22" s="293">
        <v>70000</v>
      </c>
      <c r="G22" s="152"/>
      <c r="H22" s="294">
        <v>21817</v>
      </c>
      <c r="I22" s="152"/>
      <c r="J22" s="152"/>
    </row>
    <row r="23" spans="1:10" ht="17.25">
      <c r="A23" s="112" t="s">
        <v>569</v>
      </c>
      <c r="B23" s="200" t="s">
        <v>570</v>
      </c>
      <c r="C23" s="270"/>
      <c r="D23" s="295">
        <v>2.75E-2</v>
      </c>
      <c r="E23" s="239"/>
      <c r="F23" s="296">
        <v>80000</v>
      </c>
      <c r="G23" s="152"/>
      <c r="H23" s="297">
        <v>53365</v>
      </c>
      <c r="I23" s="152"/>
      <c r="J23" s="152"/>
    </row>
    <row r="24" spans="1:10" ht="15.75">
      <c r="A24" s="112"/>
      <c r="B24" s="200"/>
      <c r="C24" s="270"/>
      <c r="D24" s="295"/>
      <c r="E24" s="239"/>
      <c r="F24" s="293"/>
      <c r="G24" s="152"/>
      <c r="H24" s="294"/>
      <c r="I24" s="152"/>
      <c r="J24" s="152"/>
    </row>
    <row r="25" spans="1:10">
      <c r="A25" s="104"/>
      <c r="B25" s="298"/>
      <c r="C25" s="104"/>
      <c r="D25" s="104"/>
      <c r="E25" s="104"/>
      <c r="F25" s="299">
        <f>SUM(F20:F24)</f>
        <v>528000</v>
      </c>
      <c r="G25" s="112"/>
      <c r="H25" s="299">
        <f>SUM(H20:H24)</f>
        <v>106222</v>
      </c>
      <c r="I25" s="104"/>
      <c r="J25" s="104"/>
    </row>
    <row r="26" spans="1:10">
      <c r="A26" s="104" t="s">
        <v>79</v>
      </c>
      <c r="B26" s="84" t="s">
        <v>792</v>
      </c>
      <c r="C26" s="104"/>
      <c r="D26" s="104"/>
      <c r="E26" s="104"/>
      <c r="F26" s="104"/>
      <c r="G26" s="104"/>
      <c r="H26" s="104"/>
      <c r="I26" s="104"/>
      <c r="J26" s="104"/>
    </row>
    <row r="27" spans="1:10">
      <c r="B27" s="84" t="s">
        <v>793</v>
      </c>
    </row>
    <row r="28" spans="1:10">
      <c r="B28" s="84" t="s">
        <v>772</v>
      </c>
    </row>
    <row r="29" spans="1:10">
      <c r="B29" s="84" t="s">
        <v>794</v>
      </c>
    </row>
    <row r="32" spans="1:10">
      <c r="B32" s="125" t="s">
        <v>571</v>
      </c>
    </row>
  </sheetData>
  <printOptions gridLines="1"/>
  <pageMargins left="0.75" right="0" top="0" bottom="0" header="0" footer="0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A13"/>
    </sheetView>
  </sheetViews>
  <sheetFormatPr defaultRowHeight="15"/>
  <cols>
    <col min="1" max="1" width="4.7109375" customWidth="1"/>
    <col min="2" max="2" width="30.42578125" customWidth="1"/>
    <col min="3" max="3" width="1.7109375" customWidth="1"/>
    <col min="4" max="4" width="12.140625" customWidth="1"/>
    <col min="5" max="5" width="1.42578125" customWidth="1"/>
    <col min="6" max="6" width="13.28515625" customWidth="1"/>
    <col min="7" max="7" width="1.85546875" customWidth="1"/>
    <col min="8" max="8" width="13.42578125" customWidth="1"/>
    <col min="9" max="9" width="1.85546875" customWidth="1"/>
    <col min="10" max="10" width="13.85546875" customWidth="1"/>
  </cols>
  <sheetData>
    <row r="1" spans="1:10" ht="15.75" thickBot="1">
      <c r="A1" s="176">
        <v>1</v>
      </c>
      <c r="B1" s="100" t="s">
        <v>572</v>
      </c>
      <c r="C1" s="101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6">
        <v>2</v>
      </c>
      <c r="B2" s="151" t="s">
        <v>605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6">
        <v>3</v>
      </c>
      <c r="B3" s="104" t="s">
        <v>573</v>
      </c>
      <c r="C3" s="103"/>
      <c r="D3" s="300">
        <v>22</v>
      </c>
      <c r="E3" s="300"/>
      <c r="F3" s="301">
        <v>0</v>
      </c>
      <c r="G3" s="301"/>
      <c r="H3" s="301">
        <v>513</v>
      </c>
      <c r="I3" s="301"/>
      <c r="J3" s="301">
        <v>0</v>
      </c>
    </row>
    <row r="4" spans="1:10">
      <c r="A4" s="176">
        <v>4</v>
      </c>
      <c r="B4" s="104" t="s">
        <v>574</v>
      </c>
      <c r="C4" s="103"/>
      <c r="D4" s="281">
        <v>206456</v>
      </c>
      <c r="E4" s="281"/>
      <c r="F4" s="282">
        <v>0</v>
      </c>
      <c r="G4" s="282"/>
      <c r="H4" s="282">
        <v>0</v>
      </c>
      <c r="I4" s="282"/>
      <c r="J4" s="282">
        <v>0</v>
      </c>
    </row>
    <row r="5" spans="1:10">
      <c r="A5" s="176">
        <v>5</v>
      </c>
      <c r="B5" s="105" t="s">
        <v>15</v>
      </c>
      <c r="C5" s="117"/>
      <c r="D5" s="285">
        <f>SUM(D4:D4)</f>
        <v>206456</v>
      </c>
      <c r="E5" s="285"/>
      <c r="F5" s="286">
        <f>SUM(F4:F4)</f>
        <v>0</v>
      </c>
      <c r="G5" s="286"/>
      <c r="H5" s="286">
        <f>SUM(H4:H4)</f>
        <v>0</v>
      </c>
      <c r="I5" s="286"/>
      <c r="J5" s="286">
        <f>SUM(J4:J4)</f>
        <v>0</v>
      </c>
    </row>
    <row r="6" spans="1:10">
      <c r="A6" s="176">
        <v>6</v>
      </c>
      <c r="B6" s="102" t="s">
        <v>16</v>
      </c>
      <c r="C6" s="103"/>
      <c r="D6" s="190"/>
      <c r="E6" s="190"/>
      <c r="F6" s="189"/>
      <c r="G6" s="189"/>
      <c r="H6" s="189"/>
      <c r="I6" s="189"/>
      <c r="J6" s="189"/>
    </row>
    <row r="7" spans="1:10">
      <c r="A7" s="176">
        <v>7</v>
      </c>
      <c r="B7" s="102" t="s">
        <v>24</v>
      </c>
      <c r="C7" s="103"/>
      <c r="D7" s="190"/>
      <c r="E7" s="190"/>
      <c r="F7" s="189"/>
      <c r="G7" s="189"/>
      <c r="H7" s="189"/>
      <c r="I7" s="189"/>
      <c r="J7" s="189"/>
    </row>
    <row r="8" spans="1:10">
      <c r="A8" s="176">
        <v>8</v>
      </c>
      <c r="B8" s="104" t="s">
        <v>575</v>
      </c>
      <c r="C8" s="103"/>
      <c r="D8" s="190">
        <v>0</v>
      </c>
      <c r="E8" s="190"/>
      <c r="F8" s="189">
        <v>0</v>
      </c>
      <c r="G8" s="189"/>
      <c r="H8" s="189">
        <v>0</v>
      </c>
      <c r="I8" s="189"/>
      <c r="J8" s="189">
        <v>0</v>
      </c>
    </row>
    <row r="9" spans="1:10">
      <c r="A9" s="176">
        <v>9</v>
      </c>
      <c r="B9" s="130" t="s">
        <v>576</v>
      </c>
      <c r="C9" s="131"/>
      <c r="D9" s="189">
        <v>75137</v>
      </c>
      <c r="E9" s="189"/>
      <c r="F9" s="189">
        <v>254572</v>
      </c>
      <c r="G9" s="189"/>
      <c r="H9" s="189">
        <v>83203</v>
      </c>
      <c r="I9" s="189"/>
      <c r="J9" s="189">
        <v>255260</v>
      </c>
    </row>
    <row r="10" spans="1:10">
      <c r="A10" s="176">
        <v>10</v>
      </c>
      <c r="B10" s="130" t="s">
        <v>577</v>
      </c>
      <c r="C10" s="131"/>
      <c r="D10" s="189"/>
      <c r="E10" s="189"/>
      <c r="F10" s="189"/>
      <c r="G10" s="189"/>
      <c r="H10" s="189"/>
      <c r="I10" s="189"/>
      <c r="J10" s="189"/>
    </row>
    <row r="11" spans="1:10">
      <c r="A11" s="176">
        <v>11</v>
      </c>
      <c r="B11" s="130" t="s">
        <v>578</v>
      </c>
      <c r="C11" s="302"/>
      <c r="D11" s="303"/>
      <c r="E11" s="189"/>
      <c r="F11" s="189"/>
      <c r="G11" s="189"/>
      <c r="H11" s="286"/>
      <c r="I11" s="189"/>
      <c r="J11" s="189"/>
    </row>
    <row r="12" spans="1:10" ht="15.75" thickBot="1">
      <c r="A12" s="176">
        <v>12</v>
      </c>
      <c r="B12" s="287" t="s">
        <v>39</v>
      </c>
      <c r="C12" s="288"/>
      <c r="D12" s="289">
        <f>SUM(D8:D9)</f>
        <v>75137</v>
      </c>
      <c r="E12" s="289"/>
      <c r="F12" s="290">
        <f>SUM(F8:F9)</f>
        <v>254572</v>
      </c>
      <c r="G12" s="290"/>
      <c r="H12" s="290">
        <f>SUM(H8:H11)</f>
        <v>83203</v>
      </c>
      <c r="I12" s="290"/>
      <c r="J12" s="290">
        <f>SUM(J8:J11)</f>
        <v>255260</v>
      </c>
    </row>
    <row r="13" spans="1:10">
      <c r="A13" s="176">
        <v>13</v>
      </c>
      <c r="B13" s="105" t="s">
        <v>40</v>
      </c>
      <c r="C13" s="117"/>
      <c r="D13" s="118">
        <f xml:space="preserve"> SUM(D5-D12)</f>
        <v>131319</v>
      </c>
      <c r="E13" s="118"/>
      <c r="F13" s="113">
        <f xml:space="preserve"> SUM(F5-F12)</f>
        <v>-254572</v>
      </c>
      <c r="G13" s="113"/>
      <c r="H13" s="113">
        <f>SUM(H5-H12)</f>
        <v>-83203</v>
      </c>
      <c r="I13" s="113"/>
      <c r="J13" s="113">
        <f>SUM(J5-J12)</f>
        <v>-255260</v>
      </c>
    </row>
    <row r="14" spans="1:10">
      <c r="A14" s="176"/>
      <c r="B14" s="105"/>
      <c r="C14" s="117"/>
      <c r="D14" s="118"/>
      <c r="E14" s="118"/>
      <c r="F14" s="113"/>
      <c r="G14" s="113"/>
      <c r="H14" s="113"/>
      <c r="I14" s="113"/>
      <c r="J14" s="113"/>
    </row>
    <row r="15" spans="1:10" ht="15.75">
      <c r="A15" s="176"/>
      <c r="B15" s="333" t="s">
        <v>795</v>
      </c>
      <c r="C15" s="194"/>
      <c r="D15" s="116"/>
      <c r="E15" s="118"/>
      <c r="F15" s="113"/>
      <c r="G15" s="113"/>
      <c r="H15" s="113"/>
      <c r="I15" s="113"/>
      <c r="J15" s="113"/>
    </row>
    <row r="16" spans="1:10">
      <c r="A16" s="176"/>
      <c r="B16" s="105"/>
      <c r="C16" s="117"/>
      <c r="D16" s="118"/>
      <c r="E16" s="118"/>
      <c r="F16" s="113"/>
      <c r="G16" s="113"/>
      <c r="H16" s="113"/>
      <c r="I16" s="113"/>
      <c r="J16" s="113"/>
    </row>
    <row r="17" spans="1:10">
      <c r="A17" s="176" t="s">
        <v>79</v>
      </c>
      <c r="B17" s="331" t="s">
        <v>579</v>
      </c>
      <c r="C17" s="332"/>
      <c r="D17" s="267"/>
      <c r="E17" s="267"/>
      <c r="F17" s="113"/>
      <c r="G17" s="113"/>
      <c r="H17" s="113"/>
      <c r="I17" s="113"/>
      <c r="J17" s="113"/>
    </row>
    <row r="18" spans="1:10">
      <c r="A18" s="176" t="s">
        <v>79</v>
      </c>
      <c r="B18" s="331" t="s">
        <v>580</v>
      </c>
      <c r="C18" s="332"/>
      <c r="D18" s="267"/>
      <c r="E18" s="267"/>
      <c r="F18" s="113"/>
      <c r="G18" s="113"/>
      <c r="H18" s="113"/>
      <c r="I18" s="113"/>
      <c r="J18" s="113"/>
    </row>
    <row r="19" spans="1:10">
      <c r="A19" s="176"/>
      <c r="B19" s="105"/>
      <c r="C19" s="117"/>
      <c r="D19" s="118"/>
      <c r="E19" s="118"/>
      <c r="F19" s="113"/>
      <c r="G19" s="113"/>
      <c r="H19" s="113"/>
      <c r="I19" s="113"/>
      <c r="J19" s="113"/>
    </row>
    <row r="20" spans="1:10">
      <c r="A20" s="104"/>
      <c r="B20" s="105"/>
      <c r="C20" s="117"/>
      <c r="D20" s="118"/>
      <c r="E20" s="118"/>
      <c r="F20" s="113"/>
      <c r="G20" s="113"/>
      <c r="H20" s="113"/>
      <c r="I20" s="113"/>
      <c r="J20" s="113"/>
    </row>
    <row r="21" spans="1:10" ht="15.75">
      <c r="A21" s="104"/>
      <c r="B21" s="305" t="s">
        <v>558</v>
      </c>
      <c r="C21" s="306"/>
      <c r="D21" s="274" t="s">
        <v>559</v>
      </c>
      <c r="E21" s="274"/>
      <c r="F21" s="294" t="s">
        <v>560</v>
      </c>
      <c r="G21" s="294"/>
      <c r="H21" s="294" t="s">
        <v>561</v>
      </c>
      <c r="I21" s="294"/>
      <c r="J21" s="294"/>
    </row>
    <row r="22" spans="1:10" ht="15.75">
      <c r="A22" s="270" t="s">
        <v>562</v>
      </c>
      <c r="B22" s="200" t="s">
        <v>581</v>
      </c>
      <c r="C22" s="270"/>
      <c r="D22" s="292"/>
      <c r="E22" s="239"/>
      <c r="F22" s="293"/>
      <c r="G22" s="152"/>
      <c r="H22" s="294"/>
      <c r="I22" s="152"/>
      <c r="J22" s="152"/>
    </row>
    <row r="23" spans="1:10">
      <c r="A23" s="270"/>
      <c r="B23" s="124" t="s">
        <v>582</v>
      </c>
      <c r="C23" s="270"/>
      <c r="D23" s="295"/>
      <c r="E23" s="239"/>
      <c r="F23" s="293"/>
      <c r="G23" s="152"/>
      <c r="H23" s="294"/>
      <c r="I23" s="152"/>
      <c r="J23" s="152"/>
    </row>
    <row r="24" spans="1:10">
      <c r="A24" s="270"/>
      <c r="B24" s="124" t="s">
        <v>583</v>
      </c>
      <c r="C24" s="270"/>
      <c r="D24" s="295"/>
      <c r="E24" s="239"/>
      <c r="F24" s="293"/>
      <c r="G24" s="152"/>
      <c r="H24" s="294"/>
      <c r="I24" s="152"/>
      <c r="J24" s="152"/>
    </row>
    <row r="25" spans="1:10">
      <c r="A25" s="104"/>
      <c r="B25" s="307" t="s">
        <v>584</v>
      </c>
      <c r="C25" s="104"/>
      <c r="D25" s="104"/>
      <c r="E25" s="104"/>
      <c r="F25" s="104"/>
      <c r="G25" s="104"/>
      <c r="H25" s="104"/>
      <c r="I25" s="104"/>
      <c r="J25" s="104"/>
    </row>
    <row r="26" spans="1:10">
      <c r="A26" s="104"/>
      <c r="B26" s="124" t="s">
        <v>585</v>
      </c>
      <c r="C26" s="104"/>
      <c r="D26" s="104"/>
      <c r="E26" s="104"/>
      <c r="F26" s="104"/>
      <c r="G26" s="104"/>
      <c r="H26" s="104"/>
      <c r="I26" s="104"/>
      <c r="J26" s="104"/>
    </row>
    <row r="27" spans="1:10">
      <c r="B27" s="124" t="s">
        <v>586</v>
      </c>
    </row>
    <row r="28" spans="1:10">
      <c r="B28" s="206"/>
    </row>
    <row r="29" spans="1:10">
      <c r="B29" s="124" t="s">
        <v>587</v>
      </c>
    </row>
    <row r="30" spans="1:10">
      <c r="B30" s="124" t="s">
        <v>588</v>
      </c>
    </row>
    <row r="32" spans="1:10">
      <c r="B32" s="125" t="s">
        <v>572</v>
      </c>
    </row>
  </sheetData>
  <printOptions gridLines="1"/>
  <pageMargins left="0.75" right="0" top="0" bottom="0" header="0" footer="0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31" workbookViewId="0">
      <selection activeCell="B32" sqref="B32"/>
    </sheetView>
  </sheetViews>
  <sheetFormatPr defaultRowHeight="15"/>
  <cols>
    <col min="1" max="1" width="4.140625" customWidth="1"/>
    <col min="2" max="2" width="38.28515625" customWidth="1"/>
    <col min="3" max="3" width="1.5703125" customWidth="1"/>
    <col min="4" max="4" width="11.7109375" customWidth="1"/>
    <col min="5" max="5" width="1.85546875" customWidth="1"/>
    <col min="6" max="6" width="11.85546875" customWidth="1"/>
    <col min="7" max="7" width="1.85546875" customWidth="1"/>
    <col min="8" max="8" width="13.7109375" customWidth="1"/>
    <col min="9" max="9" width="1.7109375" customWidth="1"/>
    <col min="10" max="10" width="12" customWidth="1"/>
    <col min="12" max="12" width="16" customWidth="1"/>
  </cols>
  <sheetData>
    <row r="1" spans="1:14" ht="15.75" thickBot="1">
      <c r="A1">
        <v>1</v>
      </c>
      <c r="B1" s="45" t="s">
        <v>962</v>
      </c>
      <c r="C1" s="46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4" ht="16.5">
      <c r="A2">
        <v>2</v>
      </c>
      <c r="B2" s="47" t="s">
        <v>1</v>
      </c>
      <c r="C2" s="48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4">
      <c r="A3">
        <v>3</v>
      </c>
      <c r="B3" s="49" t="s">
        <v>93</v>
      </c>
      <c r="C3" s="48"/>
      <c r="D3" s="50">
        <v>3500</v>
      </c>
      <c r="E3" s="51"/>
      <c r="F3" s="60">
        <v>4360</v>
      </c>
      <c r="G3" s="52"/>
      <c r="H3" s="60">
        <v>4360</v>
      </c>
      <c r="I3" s="52"/>
      <c r="J3" s="67">
        <v>0</v>
      </c>
    </row>
    <row r="4" spans="1:14">
      <c r="A4">
        <v>4</v>
      </c>
      <c r="B4" s="49" t="s">
        <v>663</v>
      </c>
      <c r="C4" s="48"/>
      <c r="D4" s="50">
        <v>3200</v>
      </c>
      <c r="E4" s="51"/>
      <c r="F4" s="52">
        <v>1000</v>
      </c>
      <c r="G4" s="52"/>
      <c r="H4" s="52">
        <v>15000</v>
      </c>
      <c r="I4" s="52"/>
      <c r="J4" s="60">
        <v>8000</v>
      </c>
    </row>
    <row r="5" spans="1:14">
      <c r="A5">
        <v>5</v>
      </c>
      <c r="B5" s="53" t="s">
        <v>95</v>
      </c>
      <c r="C5" s="48"/>
      <c r="D5" s="50">
        <v>1034</v>
      </c>
      <c r="E5" s="51"/>
      <c r="F5" s="52">
        <v>568</v>
      </c>
      <c r="G5" s="52"/>
      <c r="H5" s="52">
        <v>532</v>
      </c>
      <c r="I5" s="52"/>
      <c r="J5" s="52">
        <v>385</v>
      </c>
    </row>
    <row r="6" spans="1:14">
      <c r="A6">
        <v>6</v>
      </c>
      <c r="B6" s="53" t="s">
        <v>96</v>
      </c>
      <c r="C6" s="48"/>
      <c r="D6" s="50">
        <v>7792</v>
      </c>
      <c r="E6" s="51"/>
      <c r="F6" s="52">
        <v>6041</v>
      </c>
      <c r="G6" s="52"/>
      <c r="H6" s="66">
        <v>4420</v>
      </c>
      <c r="I6" s="66"/>
      <c r="J6" s="66">
        <v>4066</v>
      </c>
    </row>
    <row r="7" spans="1:14">
      <c r="A7">
        <v>7</v>
      </c>
      <c r="B7" s="57" t="s">
        <v>975</v>
      </c>
      <c r="C7" s="48"/>
      <c r="D7" s="52">
        <v>500080</v>
      </c>
      <c r="E7" s="51"/>
      <c r="F7" s="60">
        <v>540000</v>
      </c>
      <c r="G7" s="52"/>
      <c r="H7" s="60">
        <v>576000</v>
      </c>
      <c r="I7" s="52"/>
      <c r="J7" s="60">
        <v>550000</v>
      </c>
      <c r="L7" s="96"/>
      <c r="M7" s="90"/>
      <c r="N7" s="90"/>
    </row>
    <row r="8" spans="1:14">
      <c r="A8">
        <v>8</v>
      </c>
      <c r="B8" s="53" t="s">
        <v>97</v>
      </c>
      <c r="C8" s="48"/>
      <c r="D8" s="52">
        <v>56</v>
      </c>
      <c r="E8" s="51"/>
      <c r="F8" s="60">
        <v>0</v>
      </c>
      <c r="G8" s="52"/>
      <c r="H8" s="60">
        <v>0</v>
      </c>
      <c r="I8" s="52"/>
      <c r="J8" s="60">
        <v>0</v>
      </c>
      <c r="L8" s="90"/>
      <c r="M8" s="90"/>
      <c r="N8" s="90"/>
    </row>
    <row r="9" spans="1:14">
      <c r="A9">
        <v>9</v>
      </c>
      <c r="B9" s="53" t="s">
        <v>98</v>
      </c>
      <c r="C9" s="48"/>
      <c r="D9" s="52">
        <v>0</v>
      </c>
      <c r="E9" s="51"/>
      <c r="F9" s="60">
        <v>0</v>
      </c>
      <c r="G9" s="52"/>
      <c r="H9" s="60">
        <v>0</v>
      </c>
      <c r="I9" s="52"/>
      <c r="J9" s="60">
        <v>0</v>
      </c>
      <c r="L9" s="90"/>
      <c r="M9" s="90"/>
      <c r="N9" s="90"/>
    </row>
    <row r="10" spans="1:14">
      <c r="A10">
        <v>10</v>
      </c>
      <c r="B10" s="49" t="s">
        <v>99</v>
      </c>
      <c r="C10" s="48"/>
      <c r="D10" s="309">
        <v>3270516</v>
      </c>
      <c r="E10" s="51"/>
      <c r="F10" s="60">
        <v>3202000</v>
      </c>
      <c r="G10" s="52"/>
      <c r="H10" s="315">
        <v>2508768</v>
      </c>
      <c r="I10" s="52"/>
      <c r="J10" s="315">
        <v>500000</v>
      </c>
      <c r="L10" s="322"/>
      <c r="M10" s="90"/>
      <c r="N10" s="90"/>
    </row>
    <row r="11" spans="1:14">
      <c r="A11">
        <v>11</v>
      </c>
      <c r="B11" s="49" t="s">
        <v>810</v>
      </c>
      <c r="C11" s="48"/>
      <c r="D11" s="50">
        <v>0</v>
      </c>
      <c r="E11" s="51"/>
      <c r="F11" s="60">
        <v>0</v>
      </c>
      <c r="G11" s="52"/>
      <c r="H11" s="315">
        <v>8889</v>
      </c>
      <c r="I11" s="52"/>
      <c r="J11" s="315">
        <v>0</v>
      </c>
      <c r="L11" s="322"/>
      <c r="M11" s="90"/>
      <c r="N11" s="90"/>
    </row>
    <row r="12" spans="1:14" ht="17.25">
      <c r="A12">
        <v>12</v>
      </c>
      <c r="B12" s="57" t="s">
        <v>100</v>
      </c>
      <c r="C12" s="90"/>
      <c r="D12" s="52">
        <v>0</v>
      </c>
      <c r="F12" s="63">
        <v>76000</v>
      </c>
      <c r="G12" s="52"/>
      <c r="H12" s="60">
        <v>0</v>
      </c>
      <c r="I12" s="52"/>
      <c r="J12" s="60">
        <v>0</v>
      </c>
      <c r="L12" s="323"/>
      <c r="M12" s="90"/>
      <c r="N12" s="90"/>
    </row>
    <row r="13" spans="1:14">
      <c r="A13">
        <v>13</v>
      </c>
      <c r="B13" s="347" t="s">
        <v>956</v>
      </c>
      <c r="C13" s="90"/>
      <c r="D13" s="52">
        <v>0</v>
      </c>
      <c r="F13" s="52">
        <v>0</v>
      </c>
      <c r="G13" s="52"/>
      <c r="H13" s="60"/>
      <c r="I13" s="52"/>
      <c r="J13" s="315">
        <v>17000</v>
      </c>
      <c r="L13" s="324"/>
      <c r="M13" s="90"/>
      <c r="N13" s="90"/>
    </row>
    <row r="14" spans="1:14">
      <c r="A14">
        <v>14</v>
      </c>
      <c r="B14" s="220" t="s">
        <v>926</v>
      </c>
      <c r="C14" s="90"/>
      <c r="D14" s="52">
        <v>0</v>
      </c>
      <c r="F14" s="52">
        <v>0</v>
      </c>
      <c r="G14" s="52"/>
      <c r="H14" s="60">
        <v>0</v>
      </c>
      <c r="I14" s="52"/>
      <c r="J14" s="67">
        <v>373550</v>
      </c>
      <c r="L14" s="324"/>
      <c r="M14" s="90"/>
      <c r="N14" s="90"/>
    </row>
    <row r="15" spans="1:14">
      <c r="A15">
        <v>15</v>
      </c>
      <c r="B15" s="220" t="s">
        <v>927</v>
      </c>
      <c r="C15" s="90"/>
      <c r="D15" s="52"/>
      <c r="F15" s="52"/>
      <c r="G15" s="52"/>
      <c r="H15" s="60"/>
      <c r="I15" s="52"/>
      <c r="J15" s="60"/>
      <c r="L15" s="324"/>
      <c r="M15" s="90"/>
      <c r="N15" s="90"/>
    </row>
    <row r="16" spans="1:14">
      <c r="A16">
        <v>16</v>
      </c>
      <c r="B16" s="58" t="s">
        <v>15</v>
      </c>
      <c r="C16" s="48"/>
      <c r="D16" s="62">
        <f>SUM(D3:D14)</f>
        <v>3786178</v>
      </c>
      <c r="E16" s="68"/>
      <c r="F16" s="60">
        <f>SUM(F3:F14)</f>
        <v>3829969</v>
      </c>
      <c r="G16" s="60"/>
      <c r="H16" s="60">
        <f>SUM(H3:H15)</f>
        <v>3117969</v>
      </c>
      <c r="I16" s="60"/>
      <c r="J16" s="60">
        <f>SUM(J3:J15)</f>
        <v>1453001</v>
      </c>
    </row>
    <row r="17" spans="1:10">
      <c r="A17">
        <v>17</v>
      </c>
      <c r="B17" s="47" t="s">
        <v>16</v>
      </c>
      <c r="C17" s="48"/>
      <c r="D17" s="50"/>
      <c r="E17" s="51"/>
      <c r="F17" s="52"/>
      <c r="G17" s="52"/>
      <c r="H17" s="52"/>
      <c r="I17" s="52"/>
      <c r="J17" s="52"/>
    </row>
    <row r="18" spans="1:10">
      <c r="A18">
        <v>18</v>
      </c>
      <c r="B18" s="47" t="s">
        <v>17</v>
      </c>
      <c r="C18" s="48"/>
      <c r="D18" s="50"/>
      <c r="E18" s="51"/>
      <c r="F18" s="52"/>
      <c r="G18" s="52"/>
      <c r="H18" s="52"/>
      <c r="I18" s="52"/>
      <c r="J18" s="52"/>
    </row>
    <row r="19" spans="1:10">
      <c r="A19">
        <v>19</v>
      </c>
      <c r="B19" s="49" t="s">
        <v>101</v>
      </c>
      <c r="C19" s="48"/>
      <c r="D19" s="50">
        <v>64668</v>
      </c>
      <c r="E19" s="51"/>
      <c r="F19" s="52">
        <v>77107</v>
      </c>
      <c r="G19" s="52"/>
      <c r="H19" s="52">
        <v>81377</v>
      </c>
      <c r="I19" s="52"/>
      <c r="J19" s="52">
        <v>104895</v>
      </c>
    </row>
    <row r="20" spans="1:10">
      <c r="A20">
        <v>20</v>
      </c>
      <c r="B20" s="49" t="s">
        <v>19</v>
      </c>
      <c r="C20" s="48"/>
      <c r="D20" s="50">
        <v>682</v>
      </c>
      <c r="E20" s="51"/>
      <c r="F20" s="52">
        <v>2500</v>
      </c>
      <c r="G20" s="52"/>
      <c r="H20" s="52">
        <v>2216</v>
      </c>
      <c r="I20" s="52"/>
      <c r="J20" s="52">
        <v>2500</v>
      </c>
    </row>
    <row r="21" spans="1:10">
      <c r="A21">
        <v>21</v>
      </c>
      <c r="B21" s="49" t="s">
        <v>20</v>
      </c>
      <c r="C21" s="48"/>
      <c r="D21" s="50">
        <v>6771</v>
      </c>
      <c r="E21" s="51"/>
      <c r="F21" s="52">
        <v>4936</v>
      </c>
      <c r="G21" s="52"/>
      <c r="H21" s="52">
        <v>5183</v>
      </c>
      <c r="I21" s="52"/>
      <c r="J21" s="60">
        <v>6659</v>
      </c>
    </row>
    <row r="22" spans="1:10">
      <c r="A22">
        <v>22</v>
      </c>
      <c r="B22" s="49" t="s">
        <v>21</v>
      </c>
      <c r="C22" s="48"/>
      <c r="D22" s="50">
        <v>882</v>
      </c>
      <c r="E22" s="51"/>
      <c r="F22" s="52">
        <v>1154</v>
      </c>
      <c r="G22" s="52"/>
      <c r="H22" s="52">
        <v>1212</v>
      </c>
      <c r="I22" s="52"/>
      <c r="J22" s="60">
        <v>1557</v>
      </c>
    </row>
    <row r="23" spans="1:10">
      <c r="A23">
        <v>23</v>
      </c>
      <c r="B23" s="49" t="s">
        <v>22</v>
      </c>
      <c r="C23" s="48"/>
      <c r="D23" s="50">
        <v>3181</v>
      </c>
      <c r="E23" s="51"/>
      <c r="F23" s="52">
        <v>4776</v>
      </c>
      <c r="G23" s="52"/>
      <c r="H23" s="52">
        <v>5016</v>
      </c>
      <c r="I23" s="52"/>
      <c r="J23" s="60">
        <v>6444</v>
      </c>
    </row>
    <row r="24" spans="1:10">
      <c r="A24">
        <v>24</v>
      </c>
      <c r="B24" s="49" t="s">
        <v>102</v>
      </c>
      <c r="C24" s="48"/>
      <c r="D24" s="50">
        <v>28420</v>
      </c>
      <c r="E24" s="51"/>
      <c r="F24" s="52">
        <v>40471</v>
      </c>
      <c r="G24" s="52"/>
      <c r="H24" s="52">
        <v>30990</v>
      </c>
      <c r="I24" s="52"/>
      <c r="J24" s="60">
        <v>42405</v>
      </c>
    </row>
    <row r="25" spans="1:10">
      <c r="A25">
        <v>25</v>
      </c>
      <c r="B25" s="64" t="s">
        <v>24</v>
      </c>
      <c r="C25" s="48"/>
      <c r="D25" s="50"/>
      <c r="E25" s="51"/>
      <c r="F25" s="52"/>
      <c r="G25" s="52"/>
      <c r="H25" s="52"/>
      <c r="I25" s="52"/>
      <c r="J25" s="52"/>
    </row>
    <row r="26" spans="1:10">
      <c r="A26">
        <v>26</v>
      </c>
      <c r="B26" s="49" t="s">
        <v>852</v>
      </c>
      <c r="C26" s="48"/>
      <c r="D26" s="50">
        <v>840</v>
      </c>
      <c r="E26" s="51"/>
      <c r="F26" s="52">
        <v>1000</v>
      </c>
      <c r="G26" s="52"/>
      <c r="H26" s="52">
        <v>1890</v>
      </c>
      <c r="I26" s="52"/>
      <c r="J26" s="52">
        <v>2000</v>
      </c>
    </row>
    <row r="27" spans="1:10">
      <c r="A27">
        <v>27</v>
      </c>
      <c r="B27" s="49" t="s">
        <v>664</v>
      </c>
      <c r="C27" s="48"/>
      <c r="D27" s="50">
        <v>3273</v>
      </c>
      <c r="E27" s="51"/>
      <c r="F27" s="52">
        <v>3500</v>
      </c>
      <c r="G27" s="52"/>
      <c r="H27" s="52">
        <v>3500</v>
      </c>
      <c r="I27" s="52"/>
      <c r="J27" s="52">
        <v>3500</v>
      </c>
    </row>
    <row r="28" spans="1:10">
      <c r="A28">
        <v>28</v>
      </c>
      <c r="B28" s="57" t="s">
        <v>103</v>
      </c>
      <c r="C28" s="48"/>
      <c r="D28" s="50">
        <v>118772</v>
      </c>
      <c r="E28" s="51"/>
      <c r="F28" s="52">
        <v>131783</v>
      </c>
      <c r="G28" s="52"/>
      <c r="H28" s="52">
        <v>131783</v>
      </c>
      <c r="I28" s="52"/>
      <c r="J28" s="67">
        <v>110000</v>
      </c>
    </row>
    <row r="29" spans="1:10">
      <c r="A29">
        <v>29</v>
      </c>
      <c r="B29" s="49" t="s">
        <v>104</v>
      </c>
      <c r="C29" s="48"/>
      <c r="D29" s="50">
        <v>16</v>
      </c>
      <c r="E29" s="51"/>
      <c r="F29" s="52">
        <v>24</v>
      </c>
      <c r="G29" s="52"/>
      <c r="H29" s="52">
        <v>0</v>
      </c>
      <c r="I29" s="52"/>
      <c r="J29" s="52">
        <v>16</v>
      </c>
    </row>
    <row r="30" spans="1:10">
      <c r="A30">
        <v>30</v>
      </c>
      <c r="B30" s="49" t="s">
        <v>105</v>
      </c>
      <c r="C30" s="48"/>
      <c r="D30" s="50">
        <v>222</v>
      </c>
      <c r="E30" s="51"/>
      <c r="F30" s="52">
        <v>300</v>
      </c>
      <c r="G30" s="52"/>
      <c r="H30" s="52">
        <v>106</v>
      </c>
      <c r="I30" s="52"/>
      <c r="J30" s="52">
        <v>300</v>
      </c>
    </row>
    <row r="31" spans="1:10">
      <c r="A31">
        <v>31</v>
      </c>
      <c r="B31" s="49" t="s">
        <v>106</v>
      </c>
      <c r="C31" s="48"/>
      <c r="D31" s="50">
        <v>4069</v>
      </c>
      <c r="E31" s="51"/>
      <c r="F31" s="52">
        <v>4000</v>
      </c>
      <c r="G31" s="52"/>
      <c r="H31" s="52">
        <v>4430</v>
      </c>
      <c r="I31" s="52"/>
      <c r="J31" s="52">
        <v>4500</v>
      </c>
    </row>
    <row r="32" spans="1:10">
      <c r="A32">
        <v>32</v>
      </c>
      <c r="B32" s="49" t="s">
        <v>107</v>
      </c>
      <c r="C32" s="48"/>
      <c r="D32" s="50">
        <v>1924</v>
      </c>
      <c r="E32" s="51"/>
      <c r="F32" s="52">
        <v>3500</v>
      </c>
      <c r="G32" s="52"/>
      <c r="H32" s="52">
        <v>3000</v>
      </c>
      <c r="I32" s="52"/>
      <c r="J32" s="52">
        <v>3500</v>
      </c>
    </row>
    <row r="33" spans="1:11">
      <c r="A33">
        <v>33</v>
      </c>
      <c r="B33" s="49" t="s">
        <v>108</v>
      </c>
      <c r="C33" s="48"/>
      <c r="D33" s="50">
        <v>575</v>
      </c>
      <c r="E33" s="51"/>
      <c r="F33" s="52">
        <v>600</v>
      </c>
      <c r="G33" s="52"/>
      <c r="H33" s="52">
        <v>200</v>
      </c>
      <c r="I33" s="52"/>
      <c r="J33" s="52">
        <v>600</v>
      </c>
    </row>
    <row r="34" spans="1:11">
      <c r="A34">
        <v>34</v>
      </c>
      <c r="B34" s="28" t="s">
        <v>928</v>
      </c>
      <c r="C34" s="48"/>
      <c r="D34" s="50">
        <v>6458</v>
      </c>
      <c r="E34" s="51"/>
      <c r="F34" s="52">
        <v>7747</v>
      </c>
      <c r="G34" s="52"/>
      <c r="H34" s="52">
        <v>9671</v>
      </c>
      <c r="I34" s="52"/>
      <c r="J34" s="67">
        <v>23300</v>
      </c>
    </row>
    <row r="35" spans="1:11">
      <c r="A35">
        <v>35</v>
      </c>
      <c r="B35" s="49" t="s">
        <v>109</v>
      </c>
      <c r="C35" s="48"/>
      <c r="D35" s="50">
        <v>28697</v>
      </c>
      <c r="E35" s="51"/>
      <c r="F35" s="52">
        <v>32000</v>
      </c>
      <c r="G35" s="52"/>
      <c r="H35" s="52">
        <v>23242</v>
      </c>
      <c r="I35" s="52"/>
      <c r="J35" s="52">
        <v>31000</v>
      </c>
    </row>
    <row r="36" spans="1:11">
      <c r="A36">
        <v>36</v>
      </c>
      <c r="B36" s="49" t="s">
        <v>110</v>
      </c>
      <c r="C36" s="48"/>
      <c r="D36" s="50">
        <v>340</v>
      </c>
      <c r="E36" s="51"/>
      <c r="F36" s="52">
        <v>800</v>
      </c>
      <c r="G36" s="52"/>
      <c r="H36" s="52">
        <v>800</v>
      </c>
      <c r="I36" s="52"/>
      <c r="J36" s="52">
        <v>800</v>
      </c>
    </row>
    <row r="37" spans="1:11">
      <c r="A37">
        <v>37</v>
      </c>
      <c r="B37" s="49" t="s">
        <v>111</v>
      </c>
      <c r="C37" s="48"/>
      <c r="D37" s="50">
        <v>16848</v>
      </c>
      <c r="E37" s="51"/>
      <c r="F37" s="52">
        <v>25000</v>
      </c>
      <c r="G37" s="52"/>
      <c r="H37" s="52">
        <v>24500</v>
      </c>
      <c r="I37" s="52"/>
      <c r="J37" s="60">
        <v>25000</v>
      </c>
    </row>
    <row r="38" spans="1:11">
      <c r="A38">
        <v>38</v>
      </c>
      <c r="B38" s="49" t="s">
        <v>857</v>
      </c>
      <c r="C38" s="48"/>
      <c r="D38" s="50">
        <v>1316</v>
      </c>
      <c r="E38" s="51"/>
      <c r="F38" s="52">
        <v>2500</v>
      </c>
      <c r="G38" s="52"/>
      <c r="H38" s="52">
        <v>2000</v>
      </c>
      <c r="I38" s="52"/>
      <c r="J38" s="52">
        <v>2500</v>
      </c>
    </row>
    <row r="39" spans="1:11">
      <c r="A39">
        <v>39</v>
      </c>
      <c r="B39" s="49" t="s">
        <v>112</v>
      </c>
      <c r="C39" s="48"/>
      <c r="D39" s="50">
        <v>106</v>
      </c>
      <c r="E39" s="51"/>
      <c r="F39" s="52">
        <v>300</v>
      </c>
      <c r="G39" s="52"/>
      <c r="H39" s="52">
        <v>810</v>
      </c>
      <c r="I39" s="52"/>
      <c r="J39" s="52">
        <v>1000</v>
      </c>
    </row>
    <row r="40" spans="1:11">
      <c r="A40">
        <v>40</v>
      </c>
      <c r="B40" s="49" t="s">
        <v>811</v>
      </c>
      <c r="C40" s="48"/>
      <c r="D40" s="50">
        <v>230</v>
      </c>
      <c r="E40" s="51"/>
      <c r="F40" s="52">
        <v>400</v>
      </c>
      <c r="G40" s="52"/>
      <c r="H40" s="52">
        <v>0</v>
      </c>
      <c r="I40" s="52"/>
      <c r="J40" s="52">
        <v>400</v>
      </c>
    </row>
    <row r="41" spans="1:11">
      <c r="A41">
        <v>41</v>
      </c>
      <c r="B41" s="49" t="s">
        <v>71</v>
      </c>
      <c r="C41" s="48"/>
      <c r="D41" s="50">
        <v>0</v>
      </c>
      <c r="E41" s="51"/>
      <c r="F41" s="52">
        <v>300</v>
      </c>
      <c r="G41" s="52"/>
      <c r="H41" s="52">
        <v>0</v>
      </c>
      <c r="I41" s="52"/>
      <c r="J41" s="52">
        <v>360</v>
      </c>
    </row>
    <row r="42" spans="1:11">
      <c r="A42">
        <v>42</v>
      </c>
      <c r="B42" s="49" t="s">
        <v>665</v>
      </c>
      <c r="C42" s="48"/>
      <c r="D42" s="50">
        <v>2728</v>
      </c>
      <c r="E42" s="51"/>
      <c r="F42" s="52">
        <v>4200</v>
      </c>
      <c r="G42" s="52"/>
      <c r="H42" s="52">
        <v>3000</v>
      </c>
      <c r="I42" s="52"/>
      <c r="J42" s="52">
        <v>4200</v>
      </c>
    </row>
    <row r="43" spans="1:11">
      <c r="A43">
        <v>43</v>
      </c>
      <c r="B43" s="49" t="s">
        <v>32</v>
      </c>
      <c r="C43" s="48"/>
      <c r="D43" s="50">
        <v>775</v>
      </c>
      <c r="E43" s="51"/>
      <c r="F43" s="52">
        <v>1000</v>
      </c>
      <c r="G43" s="52"/>
      <c r="H43" s="52">
        <v>800</v>
      </c>
      <c r="I43" s="52"/>
      <c r="J43" s="52">
        <v>1000</v>
      </c>
    </row>
    <row r="44" spans="1:11">
      <c r="A44">
        <v>44</v>
      </c>
      <c r="B44" s="49" t="s">
        <v>666</v>
      </c>
      <c r="C44" s="48"/>
      <c r="D44" s="50">
        <v>1993</v>
      </c>
      <c r="E44" s="51"/>
      <c r="F44" s="52">
        <v>2200</v>
      </c>
      <c r="G44" s="52"/>
      <c r="H44" s="52">
        <v>2327</v>
      </c>
      <c r="I44" s="52"/>
      <c r="J44" s="52">
        <v>2600</v>
      </c>
    </row>
    <row r="45" spans="1:11">
      <c r="A45">
        <v>45</v>
      </c>
      <c r="B45" s="10" t="s">
        <v>856</v>
      </c>
      <c r="C45" s="48"/>
      <c r="D45" s="50">
        <v>3593</v>
      </c>
      <c r="E45" s="51"/>
      <c r="F45" s="52">
        <v>7267</v>
      </c>
      <c r="G45" s="52"/>
      <c r="H45" s="52">
        <v>7267</v>
      </c>
      <c r="I45" s="52"/>
      <c r="J45" s="52">
        <v>6600</v>
      </c>
    </row>
    <row r="46" spans="1:11">
      <c r="A46">
        <v>46</v>
      </c>
      <c r="B46" s="220" t="s">
        <v>990</v>
      </c>
      <c r="C46" s="48"/>
      <c r="D46" s="52">
        <v>1784</v>
      </c>
      <c r="E46" s="56"/>
      <c r="F46" s="52">
        <v>2000</v>
      </c>
      <c r="G46" s="52"/>
      <c r="H46" s="52">
        <v>951</v>
      </c>
      <c r="I46" s="52"/>
      <c r="J46" s="67">
        <v>5000</v>
      </c>
    </row>
    <row r="47" spans="1:11">
      <c r="A47">
        <v>47</v>
      </c>
      <c r="B47" s="47" t="s">
        <v>34</v>
      </c>
      <c r="C47" s="48"/>
      <c r="D47" s="50"/>
      <c r="E47" s="51"/>
      <c r="F47" s="52"/>
      <c r="G47" s="52"/>
      <c r="H47" s="52"/>
      <c r="I47" s="52"/>
      <c r="J47" s="52"/>
    </row>
    <row r="48" spans="1:11">
      <c r="A48">
        <v>48</v>
      </c>
      <c r="B48" s="91" t="s">
        <v>963</v>
      </c>
      <c r="C48" s="55"/>
      <c r="D48" s="52">
        <v>0</v>
      </c>
      <c r="E48" s="56"/>
      <c r="F48" s="52">
        <v>0</v>
      </c>
      <c r="G48" s="52"/>
      <c r="H48" s="60">
        <v>0</v>
      </c>
      <c r="I48" s="60"/>
      <c r="J48" s="93">
        <v>17000</v>
      </c>
      <c r="K48" s="90"/>
    </row>
    <row r="49" spans="1:14">
      <c r="A49">
        <v>49</v>
      </c>
      <c r="B49" s="347" t="s">
        <v>930</v>
      </c>
      <c r="C49" s="55"/>
      <c r="D49" s="52">
        <v>2882387</v>
      </c>
      <c r="E49" s="56"/>
      <c r="F49" s="52">
        <v>3224000</v>
      </c>
      <c r="G49" s="52"/>
      <c r="H49" s="52">
        <v>2508768</v>
      </c>
      <c r="I49" s="52"/>
      <c r="J49" s="313">
        <v>500000</v>
      </c>
      <c r="L49" s="84" t="s">
        <v>698</v>
      </c>
    </row>
    <row r="50" spans="1:14">
      <c r="A50">
        <v>50</v>
      </c>
      <c r="B50" s="91" t="s">
        <v>929</v>
      </c>
      <c r="C50" s="55"/>
      <c r="D50" s="52">
        <v>0</v>
      </c>
      <c r="E50" s="56"/>
      <c r="F50" s="52">
        <v>0</v>
      </c>
      <c r="G50" s="52"/>
      <c r="H50" s="52">
        <v>0</v>
      </c>
      <c r="I50" s="52"/>
      <c r="J50" s="93">
        <v>373550</v>
      </c>
      <c r="L50" s="84"/>
    </row>
    <row r="51" spans="1:14">
      <c r="A51">
        <v>51</v>
      </c>
      <c r="B51" s="47" t="s">
        <v>113</v>
      </c>
      <c r="C51" s="48"/>
      <c r="D51" s="50"/>
      <c r="E51" s="51"/>
      <c r="F51" s="52"/>
      <c r="G51" s="52"/>
      <c r="H51" s="52"/>
      <c r="I51" s="52"/>
      <c r="J51" s="52"/>
      <c r="L51" s="148" t="s">
        <v>696</v>
      </c>
      <c r="M51" s="148"/>
      <c r="N51" s="148"/>
    </row>
    <row r="52" spans="1:14">
      <c r="A52">
        <v>52</v>
      </c>
      <c r="B52" s="53" t="s">
        <v>610</v>
      </c>
      <c r="C52" s="48"/>
      <c r="D52" s="50">
        <v>71144</v>
      </c>
      <c r="E52" s="51"/>
      <c r="F52" s="52">
        <v>35240</v>
      </c>
      <c r="G52" s="52"/>
      <c r="H52" s="52">
        <v>35270</v>
      </c>
      <c r="I52" s="52"/>
      <c r="J52" s="352">
        <v>140558</v>
      </c>
      <c r="L52" s="319">
        <v>450600</v>
      </c>
      <c r="M52" s="148"/>
      <c r="N52" s="148"/>
    </row>
    <row r="53" spans="1:14" ht="17.25">
      <c r="A53">
        <v>53</v>
      </c>
      <c r="B53" s="53" t="s">
        <v>75</v>
      </c>
      <c r="C53" s="48"/>
      <c r="D53" s="50">
        <v>5220</v>
      </c>
      <c r="E53" s="51"/>
      <c r="F53" s="52">
        <v>3911</v>
      </c>
      <c r="G53" s="52"/>
      <c r="H53" s="52">
        <v>3912</v>
      </c>
      <c r="I53" s="52"/>
      <c r="J53" s="352">
        <v>4019</v>
      </c>
      <c r="L53" s="320">
        <v>-255000</v>
      </c>
      <c r="M53" s="148"/>
      <c r="N53" s="148"/>
    </row>
    <row r="54" spans="1:14">
      <c r="A54">
        <v>54</v>
      </c>
      <c r="B54" s="65" t="s">
        <v>37</v>
      </c>
      <c r="C54" s="55"/>
      <c r="D54" s="14">
        <v>18710</v>
      </c>
      <c r="E54" s="56"/>
      <c r="F54" s="14">
        <v>19282</v>
      </c>
      <c r="G54" s="52"/>
      <c r="H54" s="14">
        <v>19282</v>
      </c>
      <c r="I54" s="52"/>
      <c r="J54" s="32">
        <v>21019</v>
      </c>
      <c r="L54" s="321">
        <f>SUM(L52:L53)</f>
        <v>195600</v>
      </c>
      <c r="M54" s="148" t="s">
        <v>697</v>
      </c>
      <c r="N54" s="148"/>
    </row>
    <row r="55" spans="1:14">
      <c r="A55">
        <v>55</v>
      </c>
      <c r="B55" s="58" t="s">
        <v>39</v>
      </c>
      <c r="C55" s="59"/>
      <c r="D55" s="62">
        <f>SUM(D19:D54)</f>
        <v>3276624</v>
      </c>
      <c r="E55" s="68"/>
      <c r="F55" s="60">
        <f>SUM(F19:F54)</f>
        <v>3643798</v>
      </c>
      <c r="G55" s="60"/>
      <c r="H55" s="60">
        <f>SUM(H19:H54)</f>
        <v>2913503</v>
      </c>
      <c r="I55" s="60"/>
      <c r="J55" s="60">
        <f>SUM(J19:J54)</f>
        <v>1448782</v>
      </c>
    </row>
    <row r="56" spans="1:14" ht="15.75" thickBot="1">
      <c r="A56">
        <v>56</v>
      </c>
      <c r="B56" s="58" t="s">
        <v>40</v>
      </c>
      <c r="C56" s="59"/>
      <c r="D56" s="69">
        <f>D16-D55</f>
        <v>509554</v>
      </c>
      <c r="E56" s="68"/>
      <c r="F56" s="70">
        <f>F16-F55</f>
        <v>186171</v>
      </c>
      <c r="G56" s="94"/>
      <c r="H56" s="70">
        <f>H16-H55</f>
        <v>204466</v>
      </c>
      <c r="I56" s="94"/>
      <c r="J56" s="70">
        <f>J16-J55</f>
        <v>4219</v>
      </c>
    </row>
    <row r="57" spans="1:14" ht="15.75" thickTop="1">
      <c r="B57" s="95"/>
      <c r="C57" s="83"/>
      <c r="D57" s="83"/>
      <c r="E57" s="83"/>
      <c r="F57" s="83"/>
      <c r="G57" s="83"/>
      <c r="H57" s="83"/>
      <c r="I57" s="83"/>
      <c r="J57" s="83"/>
    </row>
    <row r="58" spans="1:14">
      <c r="B58" s="71" t="s">
        <v>733</v>
      </c>
      <c r="C58" s="83"/>
      <c r="D58" s="83"/>
      <c r="E58" s="83"/>
      <c r="F58" s="83"/>
      <c r="G58" s="83"/>
      <c r="H58" s="83"/>
      <c r="I58" s="83"/>
      <c r="J58" s="83"/>
    </row>
    <row r="59" spans="1:14">
      <c r="B59" s="335" t="s">
        <v>734</v>
      </c>
      <c r="C59" s="83"/>
      <c r="D59" s="83"/>
      <c r="E59" s="83"/>
      <c r="F59" s="83"/>
      <c r="G59" s="83"/>
      <c r="H59" s="83"/>
      <c r="I59" s="83"/>
      <c r="J59" s="83"/>
    </row>
    <row r="60" spans="1:14">
      <c r="B60" s="71" t="s">
        <v>735</v>
      </c>
      <c r="C60" s="83"/>
      <c r="D60" s="83"/>
      <c r="E60" s="83"/>
      <c r="F60" s="83"/>
      <c r="G60" s="83"/>
      <c r="H60" s="83"/>
      <c r="I60" s="83"/>
      <c r="J60" s="83"/>
    </row>
    <row r="61" spans="1:14">
      <c r="B61" s="71" t="s">
        <v>736</v>
      </c>
      <c r="C61" s="83"/>
      <c r="D61" s="83"/>
      <c r="E61" s="83"/>
      <c r="F61" s="83"/>
      <c r="G61" s="83"/>
      <c r="H61" s="83"/>
      <c r="I61" s="83"/>
      <c r="J61" s="83"/>
    </row>
    <row r="62" spans="1:14">
      <c r="B62" s="83"/>
      <c r="C62" s="90"/>
      <c r="D62" s="90"/>
      <c r="E62" s="83"/>
      <c r="F62" s="83"/>
      <c r="G62" s="83"/>
      <c r="H62" s="83"/>
      <c r="I62" s="83"/>
      <c r="J62" s="83"/>
    </row>
    <row r="63" spans="1:14">
      <c r="B63" s="85" t="s">
        <v>114</v>
      </c>
      <c r="C63" s="96"/>
      <c r="D63" s="96"/>
      <c r="E63" s="85"/>
      <c r="F63" s="85"/>
      <c r="G63" s="85"/>
      <c r="H63" s="85"/>
      <c r="I63" s="85"/>
      <c r="J63" s="85"/>
    </row>
    <row r="64" spans="1:14">
      <c r="A64" t="s">
        <v>79</v>
      </c>
      <c r="B64" s="57" t="s">
        <v>115</v>
      </c>
      <c r="C64" s="97"/>
      <c r="D64" s="97"/>
      <c r="E64" s="85"/>
      <c r="F64" s="85"/>
      <c r="G64" s="85"/>
      <c r="H64" s="85"/>
      <c r="I64" s="85"/>
      <c r="J64" s="85"/>
    </row>
    <row r="65" spans="1:10">
      <c r="A65" t="s">
        <v>79</v>
      </c>
      <c r="B65" s="57" t="s">
        <v>116</v>
      </c>
      <c r="C65" s="97"/>
      <c r="D65" s="97"/>
      <c r="E65" s="85"/>
      <c r="F65" s="85"/>
      <c r="G65" s="85"/>
      <c r="H65" s="85"/>
      <c r="I65" s="85"/>
      <c r="J65" s="85"/>
    </row>
    <row r="66" spans="1:10">
      <c r="B66" s="57" t="s">
        <v>117</v>
      </c>
      <c r="C66" s="97"/>
      <c r="D66" s="97"/>
      <c r="E66" s="85"/>
      <c r="F66" s="85"/>
      <c r="G66" s="85"/>
      <c r="H66" s="85"/>
      <c r="I66" s="85"/>
      <c r="J66" s="85"/>
    </row>
    <row r="67" spans="1:10">
      <c r="B67" s="76" t="s">
        <v>118</v>
      </c>
      <c r="C67" s="85"/>
      <c r="D67" s="85"/>
      <c r="E67" s="85"/>
      <c r="F67" s="85"/>
      <c r="G67" s="85"/>
      <c r="H67" s="85"/>
      <c r="I67" s="85"/>
      <c r="J67" s="85"/>
    </row>
    <row r="68" spans="1:10">
      <c r="B68" s="76" t="s">
        <v>119</v>
      </c>
      <c r="C68" s="85"/>
      <c r="D68" s="85"/>
      <c r="E68" s="85"/>
      <c r="F68" s="85"/>
      <c r="G68" s="85"/>
      <c r="H68" s="85"/>
      <c r="I68" s="85"/>
      <c r="J68" s="85"/>
    </row>
    <row r="69" spans="1:10">
      <c r="B69" s="76" t="s">
        <v>120</v>
      </c>
      <c r="C69" s="85"/>
      <c r="D69" s="85"/>
      <c r="E69" s="85"/>
      <c r="F69" s="85"/>
      <c r="G69" s="85"/>
      <c r="H69" s="85"/>
      <c r="I69" s="85"/>
      <c r="J69" s="85"/>
    </row>
    <row r="70" spans="1:10">
      <c r="B70" s="85" t="s">
        <v>121</v>
      </c>
      <c r="C70" s="83"/>
      <c r="D70" s="83"/>
      <c r="E70" s="83"/>
      <c r="F70" s="83"/>
      <c r="G70" s="83"/>
      <c r="H70" s="83"/>
      <c r="I70" s="83"/>
      <c r="J70" s="83"/>
    </row>
    <row r="71" spans="1:10">
      <c r="B71" s="85" t="s">
        <v>860</v>
      </c>
      <c r="C71" s="83"/>
      <c r="D71" s="83"/>
      <c r="E71" s="83"/>
      <c r="F71" s="83"/>
      <c r="G71" s="83"/>
      <c r="H71" s="83"/>
      <c r="I71" s="83"/>
      <c r="J71" s="83"/>
    </row>
    <row r="72" spans="1:10">
      <c r="B72" s="85" t="s">
        <v>859</v>
      </c>
      <c r="C72" s="83"/>
      <c r="D72" s="83"/>
      <c r="E72" s="83"/>
      <c r="F72" s="83"/>
      <c r="G72" s="83"/>
      <c r="H72" s="83"/>
      <c r="I72" s="83"/>
      <c r="J72" s="83"/>
    </row>
    <row r="73" spans="1:10">
      <c r="B73" s="85" t="s">
        <v>861</v>
      </c>
      <c r="C73" s="83"/>
      <c r="D73" s="83"/>
      <c r="E73" s="83"/>
      <c r="F73" s="83"/>
      <c r="G73" s="83"/>
      <c r="H73" s="83"/>
      <c r="I73" s="83"/>
      <c r="J73" s="83"/>
    </row>
    <row r="74" spans="1:10">
      <c r="B74" s="85" t="s">
        <v>862</v>
      </c>
      <c r="C74" s="83"/>
      <c r="D74" s="83"/>
      <c r="E74" s="83"/>
      <c r="F74" s="83"/>
      <c r="G74" s="83"/>
      <c r="H74" s="83"/>
      <c r="I74" s="83"/>
      <c r="J74" s="83"/>
    </row>
    <row r="75" spans="1:10">
      <c r="B75" s="85" t="s">
        <v>863</v>
      </c>
      <c r="C75" s="83"/>
      <c r="D75" s="83"/>
      <c r="E75" s="83"/>
      <c r="F75" s="83"/>
      <c r="G75" s="83"/>
      <c r="H75" s="83"/>
      <c r="I75" s="83"/>
      <c r="J75" s="83"/>
    </row>
    <row r="76" spans="1:10">
      <c r="B76" s="85"/>
      <c r="C76" s="83"/>
      <c r="D76" s="83"/>
      <c r="E76" s="83"/>
      <c r="F76" s="83"/>
      <c r="G76" s="83"/>
      <c r="H76" s="83"/>
      <c r="I76" s="83"/>
      <c r="J76" s="83"/>
    </row>
    <row r="77" spans="1:10">
      <c r="B77" s="343" t="s">
        <v>122</v>
      </c>
    </row>
    <row r="78" spans="1:10">
      <c r="B78" s="99" t="s">
        <v>123</v>
      </c>
      <c r="C78" s="84"/>
      <c r="D78" s="84"/>
      <c r="E78" s="84"/>
      <c r="F78" s="84"/>
    </row>
    <row r="79" spans="1:10">
      <c r="B79" s="99" t="s">
        <v>124</v>
      </c>
      <c r="C79" s="84"/>
      <c r="D79" s="84"/>
      <c r="E79" s="84"/>
      <c r="F79" s="84"/>
    </row>
    <row r="80" spans="1:10">
      <c r="B80" s="99" t="s">
        <v>125</v>
      </c>
      <c r="C80" s="84"/>
      <c r="D80" s="84"/>
      <c r="E80" s="84"/>
      <c r="F80" s="84"/>
    </row>
    <row r="81" spans="2:6">
      <c r="B81" s="339" t="s">
        <v>858</v>
      </c>
      <c r="C81" s="84"/>
      <c r="D81" s="84"/>
      <c r="E81" s="84"/>
      <c r="F81" s="84"/>
    </row>
    <row r="82" spans="2:6">
      <c r="B82" s="339"/>
      <c r="C82" s="84"/>
      <c r="D82" s="84"/>
      <c r="E82" s="84"/>
      <c r="F82" s="84"/>
    </row>
    <row r="83" spans="2:6">
      <c r="B83" s="339"/>
      <c r="C83" s="84"/>
      <c r="D83" s="84"/>
      <c r="E83" s="84"/>
      <c r="F83" s="84"/>
    </row>
    <row r="85" spans="2:6">
      <c r="B85" s="89" t="s">
        <v>126</v>
      </c>
    </row>
  </sheetData>
  <printOptions gridLines="1"/>
  <pageMargins left="0.5" right="0" top="0.25" bottom="0.2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H17" sqref="H17:H20"/>
    </sheetView>
  </sheetViews>
  <sheetFormatPr defaultRowHeight="15"/>
  <cols>
    <col min="1" max="1" width="4.28515625" customWidth="1"/>
    <col min="2" max="2" width="29.140625" customWidth="1"/>
    <col min="3" max="3" width="2" customWidth="1"/>
    <col min="4" max="4" width="14.42578125" customWidth="1"/>
    <col min="5" max="5" width="1.85546875" customWidth="1"/>
    <col min="6" max="6" width="12" customWidth="1"/>
    <col min="7" max="7" width="1.7109375" customWidth="1"/>
    <col min="8" max="8" width="13.140625" customWidth="1"/>
    <col min="9" max="9" width="1.42578125" customWidth="1"/>
    <col min="10" max="10" width="14.140625" customWidth="1"/>
  </cols>
  <sheetData>
    <row r="1" spans="1:10" ht="15.75" thickBot="1">
      <c r="A1">
        <v>1</v>
      </c>
      <c r="B1" s="100" t="s">
        <v>592</v>
      </c>
      <c r="C1" s="101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>
        <v>2</v>
      </c>
      <c r="B2" s="102" t="s">
        <v>1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>
        <v>3</v>
      </c>
      <c r="B3" s="104" t="s">
        <v>127</v>
      </c>
      <c r="C3" s="103"/>
      <c r="D3" s="50">
        <v>1212</v>
      </c>
      <c r="E3" s="51"/>
      <c r="F3" s="52">
        <v>700</v>
      </c>
      <c r="G3" s="50"/>
      <c r="H3" s="52">
        <v>1214</v>
      </c>
      <c r="I3" s="50"/>
      <c r="J3" s="52">
        <v>700</v>
      </c>
    </row>
    <row r="4" spans="1:10">
      <c r="A4">
        <v>4</v>
      </c>
      <c r="B4" s="104" t="s">
        <v>667</v>
      </c>
      <c r="C4" s="103"/>
      <c r="D4" s="50">
        <v>0</v>
      </c>
      <c r="E4" s="51"/>
      <c r="F4" s="52">
        <v>0</v>
      </c>
      <c r="G4" s="50"/>
      <c r="H4" s="52">
        <v>300</v>
      </c>
      <c r="I4" s="50"/>
      <c r="J4" s="52">
        <v>300</v>
      </c>
    </row>
    <row r="5" spans="1:10">
      <c r="A5">
        <v>5</v>
      </c>
      <c r="B5" s="104" t="s">
        <v>128</v>
      </c>
      <c r="C5" s="103"/>
      <c r="D5" s="50">
        <v>652</v>
      </c>
      <c r="E5" s="51"/>
      <c r="F5" s="52">
        <v>652</v>
      </c>
      <c r="G5" s="50"/>
      <c r="H5" s="52">
        <v>652</v>
      </c>
      <c r="I5" s="50"/>
      <c r="J5" s="52">
        <v>0</v>
      </c>
    </row>
    <row r="6" spans="1:10">
      <c r="A6">
        <v>6</v>
      </c>
      <c r="B6" s="104" t="s">
        <v>129</v>
      </c>
      <c r="C6" s="103"/>
      <c r="D6" s="50">
        <v>28439</v>
      </c>
      <c r="E6" s="51"/>
      <c r="F6" s="52">
        <v>28000</v>
      </c>
      <c r="G6" s="50"/>
      <c r="H6" s="52">
        <v>28305</v>
      </c>
      <c r="I6" s="52"/>
      <c r="J6" s="52">
        <v>28000</v>
      </c>
    </row>
    <row r="7" spans="1:10">
      <c r="A7">
        <v>7</v>
      </c>
      <c r="B7" s="104" t="s">
        <v>130</v>
      </c>
      <c r="C7" s="103"/>
      <c r="D7" s="50">
        <v>119507</v>
      </c>
      <c r="E7" s="51"/>
      <c r="F7" s="52">
        <v>115718</v>
      </c>
      <c r="G7" s="50"/>
      <c r="H7" s="52">
        <v>124317</v>
      </c>
      <c r="I7" s="52"/>
      <c r="J7" s="60">
        <v>124000</v>
      </c>
    </row>
    <row r="8" spans="1:10">
      <c r="A8">
        <v>8</v>
      </c>
      <c r="B8" s="105" t="s">
        <v>15</v>
      </c>
      <c r="C8" s="103"/>
      <c r="D8" s="106">
        <f>SUM(D3:D7)</f>
        <v>149810</v>
      </c>
      <c r="E8" s="107"/>
      <c r="F8" s="106">
        <f>SUM(F3:F7)</f>
        <v>145070</v>
      </c>
      <c r="G8" s="106"/>
      <c r="H8" s="108">
        <f>SUM(H3:H7)</f>
        <v>154788</v>
      </c>
      <c r="I8" s="108"/>
      <c r="J8" s="108">
        <f>SUM(J3:J7)</f>
        <v>153000</v>
      </c>
    </row>
    <row r="9" spans="1:10">
      <c r="A9">
        <v>9</v>
      </c>
      <c r="B9" s="102" t="s">
        <v>16</v>
      </c>
      <c r="C9" s="103"/>
      <c r="D9" s="109"/>
      <c r="E9" s="110"/>
      <c r="F9" s="109"/>
      <c r="G9" s="109"/>
      <c r="H9" s="111"/>
      <c r="I9" s="109"/>
      <c r="J9" s="111"/>
    </row>
    <row r="10" spans="1:10">
      <c r="A10">
        <v>10</v>
      </c>
      <c r="B10" s="102" t="s">
        <v>17</v>
      </c>
      <c r="C10" s="103"/>
      <c r="D10" s="109"/>
      <c r="E10" s="110"/>
      <c r="F10" s="109"/>
      <c r="G10" s="109"/>
      <c r="H10" s="111"/>
      <c r="I10" s="109"/>
      <c r="J10" s="111"/>
    </row>
    <row r="11" spans="1:10">
      <c r="A11">
        <v>11</v>
      </c>
      <c r="B11" s="104" t="s">
        <v>131</v>
      </c>
      <c r="C11" s="103"/>
      <c r="D11" s="109">
        <v>4878</v>
      </c>
      <c r="E11" s="110"/>
      <c r="F11" s="111">
        <v>3528</v>
      </c>
      <c r="G11" s="109"/>
      <c r="H11" s="111">
        <v>3640</v>
      </c>
      <c r="I11" s="111"/>
      <c r="J11" s="111">
        <v>3628</v>
      </c>
    </row>
    <row r="12" spans="1:10">
      <c r="A12">
        <v>12</v>
      </c>
      <c r="B12" s="104" t="s">
        <v>20</v>
      </c>
      <c r="C12" s="103"/>
      <c r="D12" s="109">
        <v>302</v>
      </c>
      <c r="E12" s="110"/>
      <c r="F12" s="111">
        <v>219</v>
      </c>
      <c r="G12" s="109"/>
      <c r="H12" s="111">
        <v>226</v>
      </c>
      <c r="I12" s="111"/>
      <c r="J12" s="111">
        <v>225</v>
      </c>
    </row>
    <row r="13" spans="1:10">
      <c r="A13">
        <v>13</v>
      </c>
      <c r="B13" s="104" t="s">
        <v>21</v>
      </c>
      <c r="C13" s="103"/>
      <c r="D13" s="109">
        <v>71</v>
      </c>
      <c r="E13" s="110"/>
      <c r="F13" s="111">
        <v>51</v>
      </c>
      <c r="G13" s="109"/>
      <c r="H13" s="111">
        <v>53</v>
      </c>
      <c r="I13" s="111"/>
      <c r="J13" s="111">
        <v>53</v>
      </c>
    </row>
    <row r="14" spans="1:10">
      <c r="A14">
        <v>14</v>
      </c>
      <c r="B14" s="102" t="s">
        <v>24</v>
      </c>
      <c r="C14" s="103"/>
      <c r="D14" s="109"/>
      <c r="E14" s="110"/>
      <c r="F14" s="111"/>
      <c r="G14" s="109"/>
      <c r="H14" s="109"/>
      <c r="I14" s="109"/>
      <c r="J14" s="111"/>
    </row>
    <row r="15" spans="1:10">
      <c r="A15">
        <v>15</v>
      </c>
      <c r="B15" s="104" t="s">
        <v>132</v>
      </c>
      <c r="C15" s="103"/>
      <c r="D15" s="109">
        <v>0</v>
      </c>
      <c r="E15" s="110"/>
      <c r="F15" s="111">
        <v>150</v>
      </c>
      <c r="G15" s="109"/>
      <c r="H15" s="109">
        <v>0</v>
      </c>
      <c r="I15" s="109"/>
      <c r="J15" s="111">
        <v>150</v>
      </c>
    </row>
    <row r="16" spans="1:10">
      <c r="A16">
        <v>16</v>
      </c>
      <c r="B16" s="112" t="s">
        <v>133</v>
      </c>
      <c r="C16" s="103"/>
      <c r="D16" s="109">
        <v>1398</v>
      </c>
      <c r="E16" s="110"/>
      <c r="F16" s="111">
        <v>1800</v>
      </c>
      <c r="G16" s="109"/>
      <c r="H16" s="109">
        <v>1150</v>
      </c>
      <c r="I16" s="109"/>
      <c r="J16" s="111">
        <v>1800</v>
      </c>
    </row>
    <row r="17" spans="1:10">
      <c r="A17">
        <v>17</v>
      </c>
      <c r="B17" s="104" t="s">
        <v>134</v>
      </c>
      <c r="C17" s="103"/>
      <c r="D17" s="109">
        <v>371</v>
      </c>
      <c r="E17" s="110"/>
      <c r="F17" s="111">
        <v>400</v>
      </c>
      <c r="G17" s="109"/>
      <c r="H17" s="109">
        <v>358</v>
      </c>
      <c r="I17" s="109"/>
      <c r="J17" s="111">
        <v>400</v>
      </c>
    </row>
    <row r="18" spans="1:10">
      <c r="A18">
        <v>18</v>
      </c>
      <c r="B18" s="28" t="s">
        <v>923</v>
      </c>
      <c r="C18" s="103"/>
      <c r="D18" s="109">
        <v>259</v>
      </c>
      <c r="E18" s="110"/>
      <c r="F18" s="111">
        <v>315</v>
      </c>
      <c r="G18" s="109"/>
      <c r="H18" s="109">
        <v>421</v>
      </c>
      <c r="I18" s="109"/>
      <c r="J18" s="304">
        <v>506</v>
      </c>
    </row>
    <row r="19" spans="1:10">
      <c r="A19">
        <v>19</v>
      </c>
      <c r="B19" s="114" t="s">
        <v>135</v>
      </c>
      <c r="C19" s="103"/>
      <c r="D19" s="109">
        <v>0</v>
      </c>
      <c r="E19" s="110"/>
      <c r="F19" s="111">
        <v>100</v>
      </c>
      <c r="G19" s="109"/>
      <c r="H19" s="111">
        <v>96</v>
      </c>
      <c r="I19" s="109"/>
      <c r="J19" s="113">
        <v>100</v>
      </c>
    </row>
    <row r="20" spans="1:10">
      <c r="A20">
        <v>20</v>
      </c>
      <c r="B20" s="104" t="s">
        <v>136</v>
      </c>
      <c r="C20" s="103"/>
      <c r="D20" s="109">
        <v>0</v>
      </c>
      <c r="E20" s="110"/>
      <c r="F20" s="111">
        <v>250</v>
      </c>
      <c r="G20" s="109"/>
      <c r="H20" s="111">
        <v>0</v>
      </c>
      <c r="I20" s="109"/>
      <c r="J20" s="111">
        <v>250</v>
      </c>
    </row>
    <row r="21" spans="1:10">
      <c r="A21">
        <v>21</v>
      </c>
      <c r="B21" s="104" t="s">
        <v>137</v>
      </c>
      <c r="C21" s="103"/>
      <c r="D21" s="109">
        <v>724</v>
      </c>
      <c r="E21" s="110"/>
      <c r="F21" s="111">
        <v>3000</v>
      </c>
      <c r="G21" s="109"/>
      <c r="H21" s="111">
        <v>2800</v>
      </c>
      <c r="I21" s="109"/>
      <c r="J21" s="113">
        <v>3000</v>
      </c>
    </row>
    <row r="22" spans="1:10">
      <c r="A22">
        <v>22</v>
      </c>
      <c r="B22" s="104" t="s">
        <v>138</v>
      </c>
      <c r="C22" s="103"/>
      <c r="D22" s="109">
        <v>300</v>
      </c>
      <c r="E22" s="110"/>
      <c r="F22" s="111">
        <v>400</v>
      </c>
      <c r="G22" s="109"/>
      <c r="H22" s="109">
        <v>380</v>
      </c>
      <c r="I22" s="109"/>
      <c r="J22" s="111">
        <v>400</v>
      </c>
    </row>
    <row r="23" spans="1:10">
      <c r="A23">
        <v>23</v>
      </c>
      <c r="B23" s="104" t="s">
        <v>139</v>
      </c>
      <c r="C23" s="103"/>
      <c r="D23" s="109">
        <v>119522</v>
      </c>
      <c r="E23" s="110"/>
      <c r="F23" s="111">
        <v>119416</v>
      </c>
      <c r="G23" s="109"/>
      <c r="H23" s="111">
        <v>124317</v>
      </c>
      <c r="I23" s="111"/>
      <c r="J23" s="111">
        <v>124000</v>
      </c>
    </row>
    <row r="24" spans="1:10">
      <c r="A24">
        <v>24</v>
      </c>
      <c r="B24" s="114" t="s">
        <v>140</v>
      </c>
      <c r="C24" s="103"/>
      <c r="D24" s="109">
        <v>756</v>
      </c>
      <c r="E24" s="110"/>
      <c r="F24" s="111">
        <v>1500</v>
      </c>
      <c r="G24" s="109"/>
      <c r="H24" s="109">
        <v>700</v>
      </c>
      <c r="I24" s="109"/>
      <c r="J24" s="111">
        <v>1500</v>
      </c>
    </row>
    <row r="25" spans="1:10">
      <c r="A25">
        <v>25</v>
      </c>
      <c r="B25" s="104" t="s">
        <v>141</v>
      </c>
      <c r="C25" s="103"/>
      <c r="D25" s="109">
        <v>0</v>
      </c>
      <c r="E25" s="110"/>
      <c r="F25" s="111">
        <v>500</v>
      </c>
      <c r="G25" s="109"/>
      <c r="H25" s="111">
        <v>0</v>
      </c>
      <c r="I25" s="111"/>
      <c r="J25" s="111">
        <v>500</v>
      </c>
    </row>
    <row r="26" spans="1:10">
      <c r="A26">
        <v>26</v>
      </c>
      <c r="B26" s="104" t="s">
        <v>142</v>
      </c>
      <c r="C26" s="103"/>
      <c r="D26" s="109">
        <v>528</v>
      </c>
      <c r="E26" s="110"/>
      <c r="F26" s="111">
        <v>550</v>
      </c>
      <c r="G26" s="109"/>
      <c r="H26" s="109">
        <v>597</v>
      </c>
      <c r="I26" s="109"/>
      <c r="J26" s="111">
        <v>700</v>
      </c>
    </row>
    <row r="27" spans="1:10">
      <c r="A27">
        <v>27</v>
      </c>
      <c r="B27" s="102" t="s">
        <v>34</v>
      </c>
      <c r="C27" s="103"/>
      <c r="D27" s="109"/>
      <c r="E27" s="110"/>
      <c r="F27" s="111"/>
      <c r="G27" s="109"/>
      <c r="H27" s="109"/>
      <c r="I27" s="109"/>
      <c r="J27" s="111"/>
    </row>
    <row r="28" spans="1:10">
      <c r="A28">
        <v>28</v>
      </c>
      <c r="B28" s="104" t="s">
        <v>143</v>
      </c>
      <c r="C28" s="103"/>
      <c r="D28" s="109">
        <v>2303</v>
      </c>
      <c r="E28" s="110"/>
      <c r="F28" s="111">
        <v>2303</v>
      </c>
      <c r="G28" s="109"/>
      <c r="H28" s="109">
        <v>2303</v>
      </c>
      <c r="I28" s="109"/>
      <c r="J28" s="111">
        <v>2303</v>
      </c>
    </row>
    <row r="29" spans="1:10">
      <c r="A29">
        <v>29</v>
      </c>
      <c r="B29" s="104" t="s">
        <v>144</v>
      </c>
      <c r="C29" s="103"/>
      <c r="D29" s="109">
        <v>0</v>
      </c>
      <c r="E29" s="110"/>
      <c r="F29" s="111"/>
      <c r="G29" s="109"/>
      <c r="H29" s="109"/>
      <c r="I29" s="109"/>
      <c r="J29" s="111"/>
    </row>
    <row r="30" spans="1:10">
      <c r="A30">
        <v>30</v>
      </c>
      <c r="B30" s="115" t="s">
        <v>145</v>
      </c>
      <c r="C30" s="103"/>
      <c r="D30" s="109">
        <v>10000</v>
      </c>
      <c r="E30" s="110"/>
      <c r="F30" s="111">
        <v>10000</v>
      </c>
      <c r="G30" s="111"/>
      <c r="H30" s="111">
        <v>10000</v>
      </c>
      <c r="I30" s="109"/>
      <c r="J30" s="116">
        <v>10000</v>
      </c>
    </row>
    <row r="31" spans="1:10">
      <c r="A31">
        <v>31</v>
      </c>
      <c r="B31" s="105" t="s">
        <v>39</v>
      </c>
      <c r="C31" s="117"/>
      <c r="D31" s="118">
        <f>SUM(D11:D30)</f>
        <v>141412</v>
      </c>
      <c r="E31" s="119"/>
      <c r="F31" s="118">
        <f>SUM(F11:F30)</f>
        <v>144482</v>
      </c>
      <c r="G31" s="118"/>
      <c r="H31" s="113">
        <f>SUM(H11:H30)</f>
        <v>147041</v>
      </c>
      <c r="I31" s="113"/>
      <c r="J31" s="113">
        <f>SUM(J11:J30)</f>
        <v>149515</v>
      </c>
    </row>
    <row r="32" spans="1:10" ht="15.75" thickBot="1">
      <c r="A32">
        <v>32</v>
      </c>
      <c r="B32" s="105" t="s">
        <v>40</v>
      </c>
      <c r="C32" s="117"/>
      <c r="D32" s="120">
        <f>D8-D31</f>
        <v>8398</v>
      </c>
      <c r="E32" s="119"/>
      <c r="F32" s="120">
        <f>F8-F31</f>
        <v>588</v>
      </c>
      <c r="G32" s="118"/>
      <c r="H32" s="120">
        <f>H8-H31</f>
        <v>7747</v>
      </c>
      <c r="I32" s="118"/>
      <c r="J32" s="121">
        <f>J8-J31</f>
        <v>3485</v>
      </c>
    </row>
    <row r="33" spans="1:10" ht="15.75" thickTop="1">
      <c r="B33" s="105"/>
      <c r="C33" s="117"/>
      <c r="D33" s="122"/>
      <c r="E33" s="119"/>
      <c r="F33" s="122"/>
      <c r="G33" s="118"/>
      <c r="H33" s="122"/>
      <c r="I33" s="118"/>
      <c r="J33" s="123"/>
    </row>
    <row r="34" spans="1:10">
      <c r="B34" s="87"/>
      <c r="C34" s="87"/>
      <c r="D34" s="87"/>
      <c r="E34" s="87"/>
      <c r="F34" s="87"/>
      <c r="G34" s="87"/>
      <c r="H34" s="87"/>
      <c r="I34" s="87"/>
      <c r="J34" s="87"/>
    </row>
    <row r="35" spans="1:10">
      <c r="A35" t="s">
        <v>79</v>
      </c>
      <c r="B35" s="84" t="s">
        <v>146</v>
      </c>
      <c r="C35" s="84"/>
      <c r="D35" s="84"/>
      <c r="E35" s="84"/>
      <c r="F35" s="84"/>
      <c r="G35" s="84"/>
      <c r="H35" s="84"/>
      <c r="I35" s="84"/>
      <c r="J35" s="84"/>
    </row>
    <row r="36" spans="1:10">
      <c r="A36" t="s">
        <v>79</v>
      </c>
      <c r="B36" s="84" t="s">
        <v>147</v>
      </c>
      <c r="C36" s="84"/>
      <c r="D36" s="84"/>
      <c r="E36" s="84"/>
      <c r="F36" s="84"/>
      <c r="G36" s="84"/>
      <c r="H36" s="84"/>
      <c r="I36" s="84"/>
      <c r="J36" s="84"/>
    </row>
    <row r="37" spans="1:10">
      <c r="A37" t="s">
        <v>79</v>
      </c>
      <c r="B37" s="97" t="s">
        <v>148</v>
      </c>
      <c r="C37" s="97"/>
      <c r="D37" s="97"/>
      <c r="E37" s="97"/>
      <c r="F37" s="97"/>
      <c r="G37" s="97"/>
      <c r="H37" s="97"/>
      <c r="I37" s="84"/>
      <c r="J37" s="84"/>
    </row>
    <row r="38" spans="1:10">
      <c r="A38" t="s">
        <v>79</v>
      </c>
      <c r="B38" s="124" t="s">
        <v>149</v>
      </c>
      <c r="C38" s="124"/>
      <c r="D38" s="124"/>
      <c r="E38" s="124"/>
      <c r="F38" s="124"/>
      <c r="G38" s="124"/>
      <c r="H38" s="124"/>
      <c r="I38" s="84"/>
      <c r="J38" s="84"/>
    </row>
    <row r="39" spans="1:10">
      <c r="B39" s="104" t="s">
        <v>150</v>
      </c>
      <c r="C39" s="84"/>
      <c r="D39" s="84"/>
      <c r="E39" s="84"/>
      <c r="F39" s="84"/>
      <c r="G39" s="84"/>
      <c r="H39" s="84"/>
      <c r="I39" s="84"/>
      <c r="J39" s="84"/>
    </row>
    <row r="40" spans="1:10">
      <c r="B40" s="104" t="s">
        <v>151</v>
      </c>
      <c r="C40" s="96"/>
      <c r="D40" s="96"/>
      <c r="E40" s="96"/>
      <c r="F40" s="96"/>
      <c r="G40" s="96"/>
      <c r="H40" s="84"/>
      <c r="I40" s="84"/>
      <c r="J40" s="84"/>
    </row>
    <row r="41" spans="1:10">
      <c r="B41" s="104"/>
      <c r="C41" s="96"/>
      <c r="D41" s="96"/>
      <c r="E41" s="96"/>
      <c r="F41" s="96"/>
      <c r="G41" s="96"/>
      <c r="H41" s="84"/>
      <c r="I41" s="84"/>
      <c r="J41" s="84"/>
    </row>
    <row r="42" spans="1:10">
      <c r="B42" s="104"/>
      <c r="C42" s="96"/>
      <c r="D42" s="96"/>
      <c r="E42" s="96"/>
      <c r="F42" s="96"/>
      <c r="G42" s="96"/>
      <c r="H42" s="84"/>
      <c r="I42" s="84"/>
      <c r="J42" s="84"/>
    </row>
    <row r="43" spans="1:10">
      <c r="B43" s="104"/>
      <c r="C43" s="96"/>
      <c r="D43" s="96"/>
      <c r="E43" s="96"/>
      <c r="F43" s="96"/>
      <c r="G43" s="96"/>
      <c r="H43" s="84"/>
      <c r="I43" s="84"/>
      <c r="J43" s="84"/>
    </row>
    <row r="44" spans="1:10">
      <c r="B44" s="125" t="s">
        <v>152</v>
      </c>
      <c r="C44" s="90"/>
      <c r="D44" s="90"/>
      <c r="E44" s="90"/>
      <c r="F44" s="90"/>
      <c r="G44" s="90"/>
    </row>
  </sheetData>
  <printOptions gridLines="1"/>
  <pageMargins left="0.5" right="0" top="0.25" bottom="0.2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35" workbookViewId="0">
      <selection activeCell="B59" sqref="B59"/>
    </sheetView>
  </sheetViews>
  <sheetFormatPr defaultRowHeight="15"/>
  <cols>
    <col min="1" max="1" width="4" customWidth="1"/>
    <col min="2" max="2" width="36.7109375" customWidth="1"/>
    <col min="3" max="3" width="1.7109375" customWidth="1"/>
    <col min="4" max="4" width="11.5703125" customWidth="1"/>
    <col min="5" max="5" width="1.7109375" customWidth="1"/>
    <col min="6" max="6" width="12.140625" customWidth="1"/>
    <col min="7" max="7" width="1.28515625" customWidth="1"/>
    <col min="8" max="8" width="13.7109375" customWidth="1"/>
    <col min="9" max="9" width="1.42578125" customWidth="1"/>
    <col min="10" max="10" width="12" customWidth="1"/>
  </cols>
  <sheetData>
    <row r="1" spans="1:13" ht="15.75" thickBot="1">
      <c r="A1">
        <v>1</v>
      </c>
      <c r="B1" s="100" t="s">
        <v>593</v>
      </c>
      <c r="C1" s="101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3" ht="16.5">
      <c r="A2">
        <v>2</v>
      </c>
      <c r="B2" s="126" t="s">
        <v>1</v>
      </c>
      <c r="C2" s="127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3">
      <c r="A3">
        <v>3</v>
      </c>
      <c r="B3" s="104" t="s">
        <v>153</v>
      </c>
      <c r="C3" s="103"/>
      <c r="D3" s="50">
        <v>134542</v>
      </c>
      <c r="E3" s="50"/>
      <c r="F3" s="52">
        <v>135000</v>
      </c>
      <c r="G3" s="52"/>
      <c r="H3" s="52">
        <v>135000</v>
      </c>
      <c r="I3" s="52"/>
      <c r="J3" s="52">
        <v>135000</v>
      </c>
    </row>
    <row r="4" spans="1:13">
      <c r="A4">
        <v>4</v>
      </c>
      <c r="B4" s="128" t="s">
        <v>154</v>
      </c>
      <c r="C4" s="103"/>
      <c r="D4" s="50">
        <v>127671</v>
      </c>
      <c r="E4" s="50"/>
      <c r="F4" s="52">
        <v>132840</v>
      </c>
      <c r="G4" s="52"/>
      <c r="H4" s="52">
        <v>132840</v>
      </c>
      <c r="I4" s="52"/>
      <c r="J4" s="66">
        <v>104445</v>
      </c>
    </row>
    <row r="5" spans="1:13">
      <c r="A5">
        <v>5</v>
      </c>
      <c r="B5" s="104" t="s">
        <v>155</v>
      </c>
      <c r="C5" s="103"/>
      <c r="D5" s="50">
        <v>26519</v>
      </c>
      <c r="E5" s="50"/>
      <c r="F5" s="52">
        <v>26000</v>
      </c>
      <c r="G5" s="52"/>
      <c r="H5" s="52">
        <v>26764</v>
      </c>
      <c r="I5" s="52"/>
      <c r="J5" s="52">
        <v>26000</v>
      </c>
    </row>
    <row r="6" spans="1:13">
      <c r="A6">
        <v>6</v>
      </c>
      <c r="B6" s="104" t="s">
        <v>156</v>
      </c>
      <c r="C6" s="103"/>
      <c r="D6" s="50">
        <v>1365</v>
      </c>
      <c r="E6" s="50"/>
      <c r="F6" s="52">
        <v>1000</v>
      </c>
      <c r="G6" s="52"/>
      <c r="H6" s="52">
        <v>1250</v>
      </c>
      <c r="I6" s="52"/>
      <c r="J6" s="52">
        <v>1000</v>
      </c>
    </row>
    <row r="7" spans="1:13">
      <c r="A7">
        <v>7</v>
      </c>
      <c r="B7" s="104" t="s">
        <v>157</v>
      </c>
      <c r="C7" s="103"/>
      <c r="D7" s="50">
        <v>628</v>
      </c>
      <c r="E7" s="50"/>
      <c r="F7" s="52">
        <v>500</v>
      </c>
      <c r="G7" s="52"/>
      <c r="H7" s="52">
        <v>690</v>
      </c>
      <c r="I7" s="52"/>
      <c r="J7" s="52">
        <v>500</v>
      </c>
    </row>
    <row r="8" spans="1:13">
      <c r="A8">
        <v>8</v>
      </c>
      <c r="B8" s="104" t="s">
        <v>158</v>
      </c>
      <c r="C8" s="103"/>
      <c r="D8" s="50">
        <v>3854</v>
      </c>
      <c r="E8" s="50"/>
      <c r="F8" s="52">
        <v>4000</v>
      </c>
      <c r="G8" s="52"/>
      <c r="H8" s="52">
        <v>4220</v>
      </c>
      <c r="I8" s="52"/>
      <c r="J8" s="52">
        <v>4000</v>
      </c>
    </row>
    <row r="9" spans="1:13">
      <c r="A9">
        <v>9</v>
      </c>
      <c r="B9" s="104" t="s">
        <v>159</v>
      </c>
      <c r="C9" s="103"/>
      <c r="D9" s="50">
        <v>800</v>
      </c>
      <c r="E9" s="50"/>
      <c r="F9" s="52">
        <v>600</v>
      </c>
      <c r="G9" s="52"/>
      <c r="H9" s="52">
        <v>800</v>
      </c>
      <c r="I9" s="52"/>
      <c r="J9" s="52">
        <v>600</v>
      </c>
    </row>
    <row r="10" spans="1:13">
      <c r="A10">
        <v>10</v>
      </c>
      <c r="B10" s="104" t="s">
        <v>668</v>
      </c>
      <c r="C10" s="103"/>
      <c r="D10" s="50">
        <v>21646</v>
      </c>
      <c r="E10" s="50"/>
      <c r="F10" s="52">
        <v>20000</v>
      </c>
      <c r="G10" s="52"/>
      <c r="H10" s="52">
        <v>45000</v>
      </c>
      <c r="I10" s="52"/>
      <c r="J10" s="52">
        <v>30000</v>
      </c>
    </row>
    <row r="11" spans="1:13">
      <c r="A11">
        <v>11</v>
      </c>
      <c r="B11" s="104" t="s">
        <v>669</v>
      </c>
      <c r="C11" s="103"/>
      <c r="D11" s="50"/>
      <c r="E11" s="50"/>
      <c r="F11" s="52"/>
      <c r="G11" s="52"/>
      <c r="H11" s="52"/>
      <c r="I11" s="52"/>
      <c r="J11" s="52"/>
    </row>
    <row r="12" spans="1:13">
      <c r="A12">
        <v>12</v>
      </c>
      <c r="B12" s="129" t="s">
        <v>160</v>
      </c>
      <c r="C12" s="103"/>
      <c r="D12" s="52">
        <v>18710</v>
      </c>
      <c r="E12" s="52"/>
      <c r="F12" s="52">
        <v>19282</v>
      </c>
      <c r="G12" s="52"/>
      <c r="H12" s="52">
        <v>19282</v>
      </c>
      <c r="I12" s="50"/>
      <c r="J12" s="52">
        <v>21019</v>
      </c>
    </row>
    <row r="13" spans="1:13">
      <c r="A13">
        <v>13</v>
      </c>
      <c r="B13" s="129" t="s">
        <v>161</v>
      </c>
      <c r="C13" s="103"/>
      <c r="D13" s="52">
        <v>18710</v>
      </c>
      <c r="E13" s="52"/>
      <c r="F13" s="52">
        <v>19282</v>
      </c>
      <c r="G13" s="52"/>
      <c r="H13" s="52">
        <v>19282</v>
      </c>
      <c r="I13" s="50"/>
      <c r="J13" s="52">
        <v>21019</v>
      </c>
      <c r="M13" s="152"/>
    </row>
    <row r="14" spans="1:13">
      <c r="A14">
        <v>14</v>
      </c>
      <c r="B14" s="129" t="s">
        <v>162</v>
      </c>
      <c r="C14" s="103"/>
      <c r="D14" s="52">
        <v>18710</v>
      </c>
      <c r="E14" s="52"/>
      <c r="F14" s="52">
        <v>19282</v>
      </c>
      <c r="G14" s="52"/>
      <c r="H14" s="52">
        <v>19282</v>
      </c>
      <c r="I14" s="50"/>
      <c r="J14" s="52">
        <v>21019</v>
      </c>
    </row>
    <row r="15" spans="1:13">
      <c r="A15">
        <v>15</v>
      </c>
      <c r="B15" s="129" t="s">
        <v>163</v>
      </c>
      <c r="C15" s="103"/>
      <c r="D15" s="52">
        <v>18710</v>
      </c>
      <c r="E15" s="52"/>
      <c r="F15" s="52">
        <v>19282</v>
      </c>
      <c r="G15" s="52"/>
      <c r="H15" s="52">
        <v>19282</v>
      </c>
      <c r="I15" s="50"/>
      <c r="J15" s="52">
        <v>21019</v>
      </c>
    </row>
    <row r="16" spans="1:13">
      <c r="A16">
        <v>16</v>
      </c>
      <c r="B16" s="130" t="s">
        <v>976</v>
      </c>
      <c r="C16" s="103"/>
      <c r="D16" s="52">
        <v>0</v>
      </c>
      <c r="E16" s="52"/>
      <c r="F16" s="52">
        <v>0</v>
      </c>
      <c r="G16" s="52"/>
      <c r="H16" s="52">
        <v>0</v>
      </c>
      <c r="I16" s="50"/>
      <c r="J16" s="93">
        <v>1000000</v>
      </c>
    </row>
    <row r="17" spans="1:10">
      <c r="A17">
        <v>17</v>
      </c>
      <c r="B17" s="114" t="s">
        <v>918</v>
      </c>
      <c r="C17" s="103"/>
      <c r="D17" s="52">
        <v>0</v>
      </c>
      <c r="E17" s="52"/>
      <c r="F17" s="52">
        <v>50000</v>
      </c>
      <c r="G17" s="52"/>
      <c r="H17" s="52">
        <v>0</v>
      </c>
      <c r="I17" s="50"/>
      <c r="J17" s="52">
        <v>1500</v>
      </c>
    </row>
    <row r="18" spans="1:10">
      <c r="A18">
        <v>18</v>
      </c>
      <c r="B18" s="130" t="s">
        <v>674</v>
      </c>
      <c r="F18" s="52">
        <v>1500</v>
      </c>
      <c r="G18" s="50"/>
      <c r="H18" s="52">
        <v>3575</v>
      </c>
      <c r="I18" s="50"/>
      <c r="J18" s="93">
        <v>50000</v>
      </c>
    </row>
    <row r="19" spans="1:10">
      <c r="A19">
        <v>19</v>
      </c>
      <c r="B19" s="130" t="s">
        <v>932</v>
      </c>
      <c r="C19" s="131"/>
      <c r="D19" s="52"/>
      <c r="E19" s="52"/>
      <c r="F19" s="60">
        <v>35000</v>
      </c>
      <c r="G19" s="52"/>
      <c r="H19" s="52">
        <v>0</v>
      </c>
      <c r="I19" s="52"/>
      <c r="J19" s="93">
        <v>35000</v>
      </c>
    </row>
    <row r="20" spans="1:10">
      <c r="A20">
        <v>20</v>
      </c>
      <c r="B20" s="348" t="s">
        <v>933</v>
      </c>
      <c r="C20" s="131"/>
      <c r="D20" s="60"/>
      <c r="E20" s="52"/>
      <c r="F20" s="60"/>
      <c r="G20" s="52"/>
      <c r="H20" s="52"/>
      <c r="I20" s="52"/>
      <c r="J20" s="60"/>
    </row>
    <row r="21" spans="1:10">
      <c r="A21">
        <v>21</v>
      </c>
      <c r="B21" s="132" t="s">
        <v>15</v>
      </c>
      <c r="C21" s="117"/>
      <c r="D21" s="62">
        <f>SUM(D3:D20)</f>
        <v>391865</v>
      </c>
      <c r="E21" s="68"/>
      <c r="F21" s="60">
        <f>SUM(F3:F20)</f>
        <v>483568</v>
      </c>
      <c r="G21" s="60"/>
      <c r="H21" s="60">
        <f>SUM(H3:H20)</f>
        <v>427267</v>
      </c>
      <c r="I21" s="60"/>
      <c r="J21" s="60">
        <f>SUM(J3:J20)</f>
        <v>1472121</v>
      </c>
    </row>
    <row r="22" spans="1:10">
      <c r="A22">
        <v>22</v>
      </c>
      <c r="B22" s="102" t="s">
        <v>16</v>
      </c>
      <c r="C22" s="103"/>
      <c r="D22" s="50"/>
      <c r="E22" s="51"/>
      <c r="F22" s="52"/>
      <c r="G22" s="52"/>
      <c r="H22" s="52"/>
      <c r="I22" s="52"/>
      <c r="J22" s="52"/>
    </row>
    <row r="23" spans="1:10">
      <c r="A23">
        <v>23</v>
      </c>
      <c r="B23" s="102" t="s">
        <v>17</v>
      </c>
      <c r="C23" s="103"/>
      <c r="D23" s="50"/>
      <c r="E23" s="51"/>
      <c r="F23" s="52"/>
      <c r="G23" s="52"/>
      <c r="H23" s="52"/>
      <c r="I23" s="52"/>
      <c r="J23" s="52"/>
    </row>
    <row r="24" spans="1:10">
      <c r="A24">
        <v>24</v>
      </c>
      <c r="B24" s="104" t="s">
        <v>164</v>
      </c>
      <c r="C24" s="103"/>
      <c r="D24" s="50">
        <v>214330</v>
      </c>
      <c r="E24" s="51"/>
      <c r="F24" s="52">
        <v>219270</v>
      </c>
      <c r="G24" s="52"/>
      <c r="H24" s="52">
        <v>215382</v>
      </c>
      <c r="I24" s="52"/>
      <c r="J24" s="52">
        <v>237599</v>
      </c>
    </row>
    <row r="25" spans="1:10">
      <c r="A25">
        <v>25</v>
      </c>
      <c r="B25" s="104" t="s">
        <v>165</v>
      </c>
      <c r="C25" s="103"/>
      <c r="D25" s="50">
        <v>929</v>
      </c>
      <c r="E25" s="51"/>
      <c r="F25" s="52">
        <v>2000</v>
      </c>
      <c r="G25" s="52"/>
      <c r="H25" s="52">
        <v>2191</v>
      </c>
      <c r="I25" s="52"/>
      <c r="J25" s="52">
        <v>2000</v>
      </c>
    </row>
    <row r="26" spans="1:10">
      <c r="A26">
        <v>26</v>
      </c>
      <c r="B26" s="104" t="s">
        <v>166</v>
      </c>
      <c r="C26" s="103"/>
      <c r="D26" s="50">
        <v>11904</v>
      </c>
      <c r="E26" s="51"/>
      <c r="F26" s="52">
        <v>13719</v>
      </c>
      <c r="G26" s="52"/>
      <c r="H26" s="52">
        <v>13490</v>
      </c>
      <c r="I26" s="52"/>
      <c r="J26" s="52">
        <v>14855</v>
      </c>
    </row>
    <row r="27" spans="1:10">
      <c r="A27">
        <v>27</v>
      </c>
      <c r="B27" s="104" t="s">
        <v>21</v>
      </c>
      <c r="C27" s="103"/>
      <c r="D27" s="50">
        <v>2784</v>
      </c>
      <c r="E27" s="51"/>
      <c r="F27" s="52">
        <v>3209</v>
      </c>
      <c r="G27" s="52"/>
      <c r="H27" s="52">
        <v>3155</v>
      </c>
      <c r="I27" s="52"/>
      <c r="J27" s="52">
        <v>3474</v>
      </c>
    </row>
    <row r="28" spans="1:10">
      <c r="A28">
        <v>28</v>
      </c>
      <c r="B28" s="104" t="s">
        <v>22</v>
      </c>
      <c r="C28" s="103"/>
      <c r="D28" s="50">
        <v>11818</v>
      </c>
      <c r="E28" s="51"/>
      <c r="F28" s="52">
        <v>12340</v>
      </c>
      <c r="G28" s="52"/>
      <c r="H28" s="52">
        <v>13054</v>
      </c>
      <c r="I28" s="52"/>
      <c r="J28" s="52">
        <v>13440</v>
      </c>
    </row>
    <row r="29" spans="1:10">
      <c r="A29">
        <v>29</v>
      </c>
      <c r="B29" s="104" t="s">
        <v>167</v>
      </c>
      <c r="C29" s="103"/>
      <c r="D29" s="50">
        <v>63207</v>
      </c>
      <c r="E29" s="51"/>
      <c r="F29" s="52">
        <v>49412</v>
      </c>
      <c r="G29" s="52"/>
      <c r="H29" s="52">
        <v>48909</v>
      </c>
      <c r="I29" s="52"/>
      <c r="J29" s="60">
        <v>50268</v>
      </c>
    </row>
    <row r="30" spans="1:10">
      <c r="A30">
        <v>30</v>
      </c>
      <c r="B30" s="102" t="s">
        <v>24</v>
      </c>
      <c r="C30" s="103"/>
      <c r="D30" s="50"/>
      <c r="E30" s="51"/>
      <c r="F30" s="52"/>
      <c r="G30" s="52"/>
      <c r="H30" s="52"/>
      <c r="I30" s="52"/>
      <c r="J30" s="52"/>
    </row>
    <row r="31" spans="1:10">
      <c r="A31">
        <v>31</v>
      </c>
      <c r="B31" s="114" t="s">
        <v>168</v>
      </c>
      <c r="C31" s="131"/>
      <c r="D31" s="52">
        <v>1115</v>
      </c>
      <c r="E31" s="56"/>
      <c r="F31" s="52">
        <v>1955</v>
      </c>
      <c r="G31" s="52"/>
      <c r="H31" s="52">
        <v>1606</v>
      </c>
      <c r="I31" s="52"/>
      <c r="J31" s="52">
        <v>1955</v>
      </c>
    </row>
    <row r="32" spans="1:10">
      <c r="A32">
        <v>32</v>
      </c>
      <c r="B32" s="114" t="s">
        <v>169</v>
      </c>
      <c r="C32" s="103"/>
      <c r="D32" s="50">
        <v>350</v>
      </c>
      <c r="E32" s="51"/>
      <c r="F32" s="52">
        <v>450</v>
      </c>
      <c r="G32" s="52"/>
      <c r="H32" s="52">
        <v>356</v>
      </c>
      <c r="I32" s="52"/>
      <c r="J32" s="52">
        <v>450</v>
      </c>
    </row>
    <row r="33" spans="1:10">
      <c r="A33">
        <v>33</v>
      </c>
      <c r="B33" s="104" t="s">
        <v>170</v>
      </c>
      <c r="C33" s="103"/>
      <c r="D33" s="50">
        <v>8380</v>
      </c>
      <c r="E33" s="51"/>
      <c r="F33" s="52">
        <v>8380</v>
      </c>
      <c r="G33" s="52"/>
      <c r="H33" s="52">
        <v>8380</v>
      </c>
      <c r="I33" s="52"/>
      <c r="J33" s="60">
        <v>8400</v>
      </c>
    </row>
    <row r="34" spans="1:10">
      <c r="A34">
        <v>34</v>
      </c>
      <c r="B34" s="104" t="s">
        <v>171</v>
      </c>
      <c r="C34" s="103"/>
      <c r="D34" s="50"/>
      <c r="E34" s="51"/>
      <c r="F34" s="52"/>
      <c r="G34" s="52"/>
      <c r="H34" s="52"/>
      <c r="I34" s="52"/>
      <c r="J34" s="52"/>
    </row>
    <row r="35" spans="1:10">
      <c r="A35">
        <v>35</v>
      </c>
      <c r="B35" s="104" t="s">
        <v>670</v>
      </c>
      <c r="C35" s="103"/>
      <c r="D35" s="50">
        <v>7446</v>
      </c>
      <c r="E35" s="51"/>
      <c r="F35" s="52">
        <v>4000</v>
      </c>
      <c r="G35" s="52"/>
      <c r="H35" s="52">
        <v>4000</v>
      </c>
      <c r="I35" s="52"/>
      <c r="J35" s="52">
        <v>4000</v>
      </c>
    </row>
    <row r="36" spans="1:10">
      <c r="A36">
        <v>36</v>
      </c>
      <c r="B36" s="104" t="s">
        <v>671</v>
      </c>
      <c r="C36" s="103"/>
      <c r="D36" s="50"/>
      <c r="E36" s="51"/>
      <c r="F36" s="52"/>
      <c r="G36" s="52"/>
      <c r="H36" s="52"/>
      <c r="I36" s="52"/>
      <c r="J36" s="52"/>
    </row>
    <row r="37" spans="1:10">
      <c r="A37">
        <v>37</v>
      </c>
      <c r="B37" s="104" t="s">
        <v>172</v>
      </c>
      <c r="C37" s="103"/>
      <c r="D37" s="50">
        <v>4148</v>
      </c>
      <c r="E37" s="51"/>
      <c r="F37" s="52">
        <v>9000</v>
      </c>
      <c r="G37" s="52"/>
      <c r="H37" s="52">
        <v>5500</v>
      </c>
      <c r="I37" s="52"/>
      <c r="J37" s="52">
        <v>9000</v>
      </c>
    </row>
    <row r="38" spans="1:10">
      <c r="A38">
        <v>38</v>
      </c>
      <c r="B38" s="104" t="s">
        <v>173</v>
      </c>
      <c r="C38" s="103"/>
      <c r="D38" s="50">
        <v>132</v>
      </c>
      <c r="E38" s="51"/>
      <c r="F38" s="52">
        <v>500</v>
      </c>
      <c r="G38" s="52"/>
      <c r="H38" s="52">
        <v>200</v>
      </c>
      <c r="I38" s="52"/>
      <c r="J38" s="52">
        <v>500</v>
      </c>
    </row>
    <row r="39" spans="1:10">
      <c r="A39">
        <v>39</v>
      </c>
      <c r="B39" s="114" t="s">
        <v>174</v>
      </c>
      <c r="C39" s="131"/>
      <c r="D39" s="52">
        <v>1891</v>
      </c>
      <c r="E39" s="56"/>
      <c r="F39" s="52">
        <v>2200</v>
      </c>
      <c r="G39" s="52"/>
      <c r="H39" s="52">
        <v>1933</v>
      </c>
      <c r="I39" s="52"/>
      <c r="J39" s="52">
        <v>2200</v>
      </c>
    </row>
    <row r="40" spans="1:10">
      <c r="A40">
        <v>40</v>
      </c>
      <c r="B40" s="104" t="s">
        <v>675</v>
      </c>
      <c r="C40" s="103"/>
      <c r="D40" s="50">
        <v>6181</v>
      </c>
      <c r="E40" s="51"/>
      <c r="F40" s="52">
        <v>6500</v>
      </c>
      <c r="G40" s="52"/>
      <c r="H40" s="52">
        <v>9000</v>
      </c>
      <c r="I40" s="52"/>
      <c r="J40" s="52">
        <v>7200</v>
      </c>
    </row>
    <row r="41" spans="1:10">
      <c r="A41">
        <v>41</v>
      </c>
      <c r="B41" s="28" t="s">
        <v>854</v>
      </c>
      <c r="C41" s="103"/>
      <c r="D41" s="50">
        <v>11422</v>
      </c>
      <c r="E41" s="51"/>
      <c r="F41" s="52">
        <v>14578</v>
      </c>
      <c r="G41" s="52"/>
      <c r="H41" s="52">
        <v>13126</v>
      </c>
      <c r="I41" s="52"/>
      <c r="J41" s="67">
        <v>15751</v>
      </c>
    </row>
    <row r="42" spans="1:10">
      <c r="A42">
        <v>42</v>
      </c>
      <c r="B42" s="28" t="s">
        <v>175</v>
      </c>
      <c r="C42" s="103"/>
      <c r="D42" s="50"/>
      <c r="E42" s="51"/>
      <c r="F42" s="52"/>
      <c r="G42" s="52"/>
      <c r="H42" s="52"/>
      <c r="I42" s="52"/>
      <c r="J42" s="60"/>
    </row>
    <row r="43" spans="1:10">
      <c r="A43">
        <v>43</v>
      </c>
      <c r="B43" s="104" t="s">
        <v>65</v>
      </c>
      <c r="C43" s="103"/>
      <c r="D43" s="50">
        <v>9576</v>
      </c>
      <c r="E43" s="51"/>
      <c r="F43" s="52">
        <v>10300</v>
      </c>
      <c r="G43" s="52"/>
      <c r="H43" s="52">
        <v>10639</v>
      </c>
      <c r="I43" s="52"/>
      <c r="J43" s="52">
        <v>11000</v>
      </c>
    </row>
    <row r="44" spans="1:10">
      <c r="A44">
        <v>44</v>
      </c>
      <c r="B44" s="104" t="s">
        <v>672</v>
      </c>
      <c r="C44" s="103"/>
      <c r="D44" s="50">
        <v>1641</v>
      </c>
      <c r="E44" s="51"/>
      <c r="F44" s="52">
        <v>2000</v>
      </c>
      <c r="G44" s="52"/>
      <c r="H44" s="52">
        <v>2000</v>
      </c>
      <c r="I44" s="52"/>
      <c r="J44" s="52">
        <v>2000</v>
      </c>
    </row>
    <row r="45" spans="1:10">
      <c r="A45">
        <v>45</v>
      </c>
      <c r="B45" s="104" t="s">
        <v>714</v>
      </c>
      <c r="C45" s="103"/>
      <c r="D45" s="50">
        <v>1734</v>
      </c>
      <c r="E45" s="51"/>
      <c r="F45" s="52">
        <v>1000</v>
      </c>
      <c r="G45" s="52"/>
      <c r="H45" s="52">
        <v>100</v>
      </c>
      <c r="I45" s="52"/>
      <c r="J45" s="52">
        <v>1000</v>
      </c>
    </row>
    <row r="46" spans="1:10">
      <c r="A46">
        <v>46</v>
      </c>
      <c r="B46" s="104" t="s">
        <v>176</v>
      </c>
      <c r="C46" s="103"/>
      <c r="D46" s="309">
        <v>22889</v>
      </c>
      <c r="E46" s="51"/>
      <c r="F46" s="52">
        <v>6000</v>
      </c>
      <c r="G46" s="52"/>
      <c r="H46" s="52">
        <v>3000</v>
      </c>
      <c r="I46" s="52"/>
      <c r="J46" s="52">
        <v>6000</v>
      </c>
    </row>
    <row r="47" spans="1:10">
      <c r="A47">
        <v>47</v>
      </c>
      <c r="B47" s="104" t="s">
        <v>177</v>
      </c>
      <c r="C47" s="103"/>
      <c r="D47" s="50">
        <v>1451</v>
      </c>
      <c r="E47" s="51"/>
      <c r="F47" s="52">
        <v>2500</v>
      </c>
      <c r="G47" s="52"/>
      <c r="H47" s="52">
        <v>2000</v>
      </c>
      <c r="I47" s="52"/>
      <c r="J47" s="52">
        <v>2500</v>
      </c>
    </row>
    <row r="48" spans="1:10">
      <c r="A48">
        <v>48</v>
      </c>
      <c r="B48" s="112" t="s">
        <v>676</v>
      </c>
      <c r="C48" s="103"/>
      <c r="D48" s="50">
        <v>106</v>
      </c>
      <c r="E48" s="51"/>
      <c r="F48" s="52">
        <v>1400</v>
      </c>
      <c r="G48" s="52"/>
      <c r="H48" s="52">
        <v>600</v>
      </c>
      <c r="I48" s="52"/>
      <c r="J48" s="52">
        <v>1400</v>
      </c>
    </row>
    <row r="49" spans="1:10">
      <c r="A49">
        <v>49</v>
      </c>
      <c r="B49" s="10" t="s">
        <v>856</v>
      </c>
      <c r="C49" s="103"/>
      <c r="D49" s="50">
        <v>2000</v>
      </c>
      <c r="E49" s="51"/>
      <c r="F49" s="52">
        <v>2000</v>
      </c>
      <c r="G49" s="52"/>
      <c r="H49" s="52">
        <v>2000</v>
      </c>
      <c r="I49" s="52"/>
      <c r="J49" s="52">
        <v>2000</v>
      </c>
    </row>
    <row r="50" spans="1:10">
      <c r="A50">
        <v>50</v>
      </c>
      <c r="B50" s="133" t="s">
        <v>812</v>
      </c>
      <c r="C50" s="103"/>
      <c r="D50" s="50"/>
      <c r="E50" s="51"/>
      <c r="F50" s="52">
        <v>50000</v>
      </c>
      <c r="G50" s="52"/>
      <c r="H50" s="52">
        <v>0</v>
      </c>
      <c r="I50" s="52"/>
      <c r="J50" s="93">
        <v>50000</v>
      </c>
    </row>
    <row r="51" spans="1:10">
      <c r="A51">
        <v>51</v>
      </c>
      <c r="B51" s="114" t="s">
        <v>673</v>
      </c>
      <c r="C51" s="103"/>
      <c r="D51" s="52">
        <v>3008</v>
      </c>
      <c r="E51" s="51"/>
      <c r="F51" s="52">
        <v>2800</v>
      </c>
      <c r="G51" s="52"/>
      <c r="H51" s="52">
        <v>2700</v>
      </c>
      <c r="I51" s="52"/>
      <c r="J51" s="52">
        <v>2800</v>
      </c>
    </row>
    <row r="52" spans="1:10">
      <c r="A52">
        <v>52</v>
      </c>
      <c r="B52" s="114" t="s">
        <v>178</v>
      </c>
      <c r="C52" s="103"/>
      <c r="D52" s="50"/>
      <c r="E52" s="51"/>
      <c r="F52" s="52"/>
      <c r="G52" s="52"/>
      <c r="H52" s="52"/>
      <c r="I52" s="52"/>
      <c r="J52" s="52"/>
    </row>
    <row r="53" spans="1:10">
      <c r="A53">
        <v>53</v>
      </c>
      <c r="B53" s="163" t="s">
        <v>893</v>
      </c>
      <c r="C53" s="103"/>
      <c r="D53" s="50">
        <v>0</v>
      </c>
      <c r="E53" s="51"/>
      <c r="F53" s="52">
        <v>0</v>
      </c>
      <c r="G53" s="52"/>
      <c r="H53" s="52">
        <v>0</v>
      </c>
      <c r="I53" s="52"/>
      <c r="J53" s="309">
        <v>500</v>
      </c>
    </row>
    <row r="54" spans="1:10">
      <c r="A54">
        <v>54</v>
      </c>
      <c r="B54" s="102" t="s">
        <v>34</v>
      </c>
      <c r="C54" s="103"/>
      <c r="D54" s="50"/>
      <c r="E54" s="51"/>
      <c r="F54" s="50"/>
      <c r="G54" s="50"/>
      <c r="H54" s="52"/>
      <c r="I54" s="50"/>
      <c r="J54" s="50"/>
    </row>
    <row r="55" spans="1:10">
      <c r="A55">
        <v>55</v>
      </c>
      <c r="B55" s="130" t="s">
        <v>919</v>
      </c>
      <c r="C55" s="131"/>
      <c r="D55" s="52">
        <v>0</v>
      </c>
      <c r="E55" s="56"/>
      <c r="F55" s="60">
        <v>35000</v>
      </c>
      <c r="G55" s="52"/>
      <c r="H55" s="66">
        <v>0</v>
      </c>
      <c r="I55" s="52"/>
      <c r="J55" s="93">
        <v>1035000</v>
      </c>
    </row>
    <row r="56" spans="1:10">
      <c r="A56">
        <v>56</v>
      </c>
      <c r="B56" s="130" t="s">
        <v>931</v>
      </c>
      <c r="C56" s="131"/>
      <c r="D56" s="52"/>
      <c r="E56" s="56"/>
      <c r="F56" s="60"/>
      <c r="G56" s="52"/>
      <c r="H56" s="52"/>
      <c r="I56" s="52"/>
      <c r="J56" s="60"/>
    </row>
    <row r="57" spans="1:10">
      <c r="A57">
        <v>57</v>
      </c>
      <c r="B57" s="115" t="s">
        <v>894</v>
      </c>
      <c r="C57" s="346"/>
      <c r="D57" s="52"/>
      <c r="E57" s="56"/>
      <c r="F57" s="60"/>
      <c r="G57" s="52"/>
      <c r="H57" s="52"/>
      <c r="I57" s="52"/>
      <c r="J57" s="60"/>
    </row>
    <row r="58" spans="1:10">
      <c r="A58">
        <v>58</v>
      </c>
      <c r="B58" s="105" t="s">
        <v>39</v>
      </c>
      <c r="C58" s="117"/>
      <c r="D58" s="62">
        <f>SUM(D24:D56)</f>
        <v>388442</v>
      </c>
      <c r="E58" s="68"/>
      <c r="F58" s="62">
        <f>SUM(F24:F56)</f>
        <v>460513</v>
      </c>
      <c r="G58" s="62"/>
      <c r="H58" s="60">
        <f>SUM(H24:H57)</f>
        <v>363321</v>
      </c>
      <c r="I58" s="60"/>
      <c r="J58" s="60">
        <f>SUM(J24:J57)</f>
        <v>1485292</v>
      </c>
    </row>
    <row r="59" spans="1:10" ht="15.75" thickBot="1">
      <c r="A59">
        <v>59</v>
      </c>
      <c r="B59" s="105" t="s">
        <v>40</v>
      </c>
      <c r="C59" s="117"/>
      <c r="D59" s="69">
        <f>D21-D58</f>
        <v>3423</v>
      </c>
      <c r="E59" s="68"/>
      <c r="F59" s="69">
        <f>F21-F58</f>
        <v>23055</v>
      </c>
      <c r="G59" s="62"/>
      <c r="H59" s="69">
        <f>H21-H58</f>
        <v>63946</v>
      </c>
      <c r="I59" s="62"/>
      <c r="J59" s="134">
        <f>J21-J58</f>
        <v>-13171</v>
      </c>
    </row>
    <row r="60" spans="1:10" ht="15.75" thickTop="1">
      <c r="B60" s="105"/>
      <c r="C60" s="117"/>
      <c r="D60" s="13"/>
      <c r="E60" s="68"/>
      <c r="F60" s="13"/>
      <c r="G60" s="62"/>
      <c r="H60" s="13"/>
      <c r="I60" s="62"/>
      <c r="J60" s="27"/>
    </row>
    <row r="61" spans="1:10">
      <c r="B61" s="135" t="s">
        <v>737</v>
      </c>
      <c r="C61" s="136"/>
      <c r="D61" s="137"/>
      <c r="E61" s="83"/>
      <c r="F61" s="83"/>
      <c r="G61" s="83"/>
      <c r="H61" s="83"/>
      <c r="I61" s="83"/>
      <c r="J61" s="83"/>
    </row>
    <row r="62" spans="1:10">
      <c r="B62" s="135" t="s">
        <v>738</v>
      </c>
      <c r="C62" s="136"/>
      <c r="D62" s="137"/>
      <c r="E62" s="83"/>
      <c r="F62" s="138" t="s">
        <v>179</v>
      </c>
      <c r="G62" s="138"/>
      <c r="H62" s="138"/>
      <c r="I62" s="138"/>
      <c r="J62" s="138"/>
    </row>
    <row r="63" spans="1:10">
      <c r="B63" s="135" t="s">
        <v>727</v>
      </c>
      <c r="C63" s="136"/>
      <c r="D63" s="137"/>
      <c r="E63" s="83"/>
      <c r="F63" s="98"/>
      <c r="G63" s="98"/>
      <c r="H63" s="98"/>
      <c r="I63" s="98"/>
      <c r="J63" s="98"/>
    </row>
    <row r="64" spans="1:10">
      <c r="B64" s="135" t="s">
        <v>741</v>
      </c>
      <c r="C64" s="136"/>
      <c r="D64" s="137"/>
      <c r="E64" s="83"/>
      <c r="F64" s="98"/>
      <c r="G64" s="98"/>
      <c r="H64" s="98"/>
      <c r="I64" s="98"/>
      <c r="J64" s="98"/>
    </row>
    <row r="65" spans="2:10">
      <c r="B65" s="135" t="s">
        <v>739</v>
      </c>
      <c r="C65" s="136"/>
      <c r="D65" s="139"/>
      <c r="E65" s="83"/>
      <c r="F65" s="83"/>
      <c r="G65" s="83"/>
      <c r="H65" s="83"/>
      <c r="I65" s="83"/>
      <c r="J65" s="83"/>
    </row>
    <row r="66" spans="2:10">
      <c r="B66" s="135" t="s">
        <v>740</v>
      </c>
      <c r="C66" s="136"/>
      <c r="D66" s="139"/>
      <c r="E66" s="83"/>
      <c r="F66" s="83"/>
      <c r="G66" s="83"/>
      <c r="H66" s="83"/>
      <c r="I66" s="83"/>
      <c r="J66" s="83"/>
    </row>
    <row r="67" spans="2:10">
      <c r="B67" s="135"/>
      <c r="C67" s="136"/>
      <c r="D67" s="139"/>
      <c r="E67" s="83"/>
      <c r="F67" s="83"/>
      <c r="G67" s="83"/>
      <c r="H67" s="83"/>
      <c r="I67" s="83"/>
      <c r="J67" s="83"/>
    </row>
    <row r="68" spans="2:10">
      <c r="B68" s="90" t="s">
        <v>180</v>
      </c>
      <c r="C68" s="90"/>
      <c r="D68" s="86"/>
      <c r="E68" s="83"/>
      <c r="F68" s="83"/>
      <c r="G68" s="83"/>
      <c r="H68" s="83"/>
      <c r="I68" s="83"/>
      <c r="J68" s="83"/>
    </row>
    <row r="69" spans="2:10">
      <c r="B69" s="90" t="s">
        <v>181</v>
      </c>
    </row>
    <row r="70" spans="2:10">
      <c r="B70" s="90" t="s">
        <v>182</v>
      </c>
    </row>
    <row r="71" spans="2:10">
      <c r="B71" s="90" t="s">
        <v>183</v>
      </c>
    </row>
    <row r="72" spans="2:10">
      <c r="B72" s="90" t="s">
        <v>184</v>
      </c>
    </row>
    <row r="73" spans="2:10">
      <c r="B73" s="90" t="s">
        <v>185</v>
      </c>
    </row>
    <row r="74" spans="2:10">
      <c r="B74" s="90" t="s">
        <v>186</v>
      </c>
    </row>
    <row r="75" spans="2:10">
      <c r="B75" s="90" t="s">
        <v>187</v>
      </c>
    </row>
    <row r="76" spans="2:10">
      <c r="B76" s="90" t="s">
        <v>188</v>
      </c>
    </row>
    <row r="77" spans="2:10">
      <c r="B77" s="90" t="s">
        <v>189</v>
      </c>
    </row>
    <row r="78" spans="2:10">
      <c r="B78" s="140" t="s">
        <v>190</v>
      </c>
    </row>
    <row r="79" spans="2:10">
      <c r="B79" s="90" t="s">
        <v>191</v>
      </c>
    </row>
    <row r="80" spans="2:10">
      <c r="B80" s="96" t="s">
        <v>864</v>
      </c>
    </row>
    <row r="81" spans="2:2">
      <c r="B81" s="90"/>
    </row>
    <row r="82" spans="2:2">
      <c r="B82" s="90"/>
    </row>
    <row r="83" spans="2:2">
      <c r="B83" s="125" t="s">
        <v>192</v>
      </c>
    </row>
  </sheetData>
  <printOptions gridLines="1"/>
  <pageMargins left="0.75" right="0" top="0" bottom="0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20" sqref="H20"/>
    </sheetView>
  </sheetViews>
  <sheetFormatPr defaultRowHeight="15"/>
  <cols>
    <col min="1" max="1" width="4.42578125" customWidth="1"/>
    <col min="2" max="2" width="28.85546875" customWidth="1"/>
    <col min="3" max="3" width="2.28515625" customWidth="1"/>
    <col min="4" max="4" width="12.7109375" customWidth="1"/>
    <col min="5" max="5" width="2.28515625" customWidth="1"/>
    <col min="6" max="6" width="12.42578125" customWidth="1"/>
    <col min="7" max="7" width="2.5703125" customWidth="1"/>
    <col min="8" max="8" width="13.5703125" customWidth="1"/>
    <col min="9" max="9" width="2" customWidth="1"/>
    <col min="10" max="10" width="14" customWidth="1"/>
  </cols>
  <sheetData>
    <row r="1" spans="1:10">
      <c r="A1">
        <v>1</v>
      </c>
      <c r="B1" s="141" t="s">
        <v>594</v>
      </c>
    </row>
    <row r="2" spans="1:10" ht="15.75" thickBot="1">
      <c r="A2">
        <v>2</v>
      </c>
      <c r="B2" s="45" t="s">
        <v>193</v>
      </c>
      <c r="C2" s="46"/>
      <c r="D2" s="3" t="s">
        <v>607</v>
      </c>
      <c r="E2" s="4"/>
      <c r="F2" s="5" t="s">
        <v>0</v>
      </c>
      <c r="G2" s="4"/>
      <c r="H2" s="3" t="s">
        <v>608</v>
      </c>
      <c r="I2" s="4"/>
      <c r="J2" s="3" t="s">
        <v>609</v>
      </c>
    </row>
    <row r="3" spans="1:10" ht="16.5">
      <c r="A3">
        <v>3</v>
      </c>
      <c r="B3" s="142" t="s">
        <v>1</v>
      </c>
      <c r="C3" s="48"/>
      <c r="D3" s="8" t="s">
        <v>2</v>
      </c>
      <c r="E3" s="8"/>
      <c r="F3" s="9" t="s">
        <v>3</v>
      </c>
      <c r="G3" s="9"/>
      <c r="H3" s="9" t="s">
        <v>4</v>
      </c>
      <c r="I3" s="9"/>
      <c r="J3" s="9" t="s">
        <v>5</v>
      </c>
    </row>
    <row r="4" spans="1:10">
      <c r="A4">
        <v>4</v>
      </c>
      <c r="B4" s="64" t="s">
        <v>194</v>
      </c>
      <c r="C4" s="48"/>
      <c r="D4" s="50">
        <v>372</v>
      </c>
      <c r="E4" s="51"/>
      <c r="F4" s="52">
        <v>200</v>
      </c>
      <c r="G4" s="50"/>
      <c r="H4" s="50">
        <v>1692</v>
      </c>
      <c r="I4" s="50"/>
      <c r="J4" s="52">
        <v>1000</v>
      </c>
    </row>
    <row r="5" spans="1:10">
      <c r="A5">
        <v>5</v>
      </c>
      <c r="B5" s="58" t="s">
        <v>15</v>
      </c>
      <c r="C5" s="59"/>
      <c r="D5" s="62">
        <f>SUM(D3:D4)</f>
        <v>372</v>
      </c>
      <c r="E5" s="68"/>
      <c r="F5" s="62">
        <f>SUM(F4)</f>
        <v>200</v>
      </c>
      <c r="G5" s="62"/>
      <c r="H5" s="62">
        <f>SUM(H3:H4)</f>
        <v>1692</v>
      </c>
      <c r="I5" s="62"/>
      <c r="J5" s="62">
        <f>SUM(J4:J4)</f>
        <v>1000</v>
      </c>
    </row>
    <row r="6" spans="1:10">
      <c r="A6">
        <v>6</v>
      </c>
      <c r="B6" s="49"/>
      <c r="C6" s="48"/>
      <c r="D6" s="50"/>
      <c r="E6" s="51"/>
      <c r="F6" s="50"/>
      <c r="G6" s="50"/>
      <c r="H6" s="50"/>
      <c r="I6" s="50"/>
      <c r="J6" s="50"/>
    </row>
    <row r="7" spans="1:10">
      <c r="A7">
        <v>7</v>
      </c>
      <c r="B7" s="142" t="s">
        <v>16</v>
      </c>
      <c r="C7" s="48"/>
      <c r="D7" s="50"/>
      <c r="E7" s="51"/>
      <c r="F7" s="50"/>
      <c r="G7" s="50"/>
      <c r="H7" s="50"/>
      <c r="I7" s="50"/>
      <c r="J7" s="50"/>
    </row>
    <row r="8" spans="1:10">
      <c r="A8">
        <v>8</v>
      </c>
      <c r="B8" s="49" t="s">
        <v>144</v>
      </c>
      <c r="C8" s="48"/>
      <c r="D8" s="50">
        <v>0</v>
      </c>
      <c r="E8" s="51"/>
      <c r="F8" s="50">
        <v>0</v>
      </c>
      <c r="G8" s="50"/>
      <c r="H8" s="50">
        <v>0</v>
      </c>
      <c r="I8" s="50"/>
      <c r="J8" s="50">
        <v>0</v>
      </c>
    </row>
    <row r="9" spans="1:10">
      <c r="A9">
        <v>9</v>
      </c>
      <c r="B9" s="49" t="s">
        <v>195</v>
      </c>
      <c r="C9" s="48"/>
      <c r="D9" s="50">
        <v>0</v>
      </c>
      <c r="E9" s="51"/>
      <c r="F9" s="50">
        <v>0</v>
      </c>
      <c r="G9" s="50"/>
      <c r="H9" s="50">
        <v>0</v>
      </c>
      <c r="I9" s="50"/>
      <c r="J9" s="50">
        <v>0</v>
      </c>
    </row>
    <row r="10" spans="1:10" ht="15.75" thickBot="1">
      <c r="A10">
        <v>10</v>
      </c>
      <c r="B10" s="143" t="s">
        <v>39</v>
      </c>
      <c r="C10" s="48"/>
      <c r="D10" s="50">
        <f>SUM(D8:D9)</f>
        <v>0</v>
      </c>
      <c r="E10" s="51"/>
      <c r="F10" s="50">
        <f>SUM(F8:F9)</f>
        <v>0</v>
      </c>
      <c r="G10" s="50"/>
      <c r="H10" s="52">
        <f>SUM(H8:H9)</f>
        <v>0</v>
      </c>
      <c r="I10" s="52"/>
      <c r="J10" s="52">
        <f>SUM(J8:J9)</f>
        <v>0</v>
      </c>
    </row>
    <row r="11" spans="1:10" ht="15.75" thickBot="1">
      <c r="A11">
        <v>11</v>
      </c>
      <c r="B11" s="58" t="s">
        <v>40</v>
      </c>
      <c r="C11" s="59"/>
      <c r="D11" s="144">
        <f>D5-D10</f>
        <v>372</v>
      </c>
      <c r="E11" s="145"/>
      <c r="F11" s="146">
        <f>F5-F10</f>
        <v>200</v>
      </c>
      <c r="G11" s="146"/>
      <c r="H11" s="146">
        <f>H5-H10</f>
        <v>1692</v>
      </c>
      <c r="I11" s="146"/>
      <c r="J11" s="147">
        <f>J5-J10</f>
        <v>1000</v>
      </c>
    </row>
    <row r="12" spans="1:10">
      <c r="B12" s="87"/>
      <c r="C12" s="87"/>
      <c r="D12" s="87"/>
      <c r="E12" s="87"/>
      <c r="F12" s="87"/>
      <c r="G12" s="87"/>
      <c r="H12" s="87"/>
      <c r="I12" s="87"/>
      <c r="J12" s="87"/>
    </row>
    <row r="13" spans="1:10">
      <c r="A13" s="90" t="s">
        <v>79</v>
      </c>
      <c r="B13" s="96" t="s">
        <v>742</v>
      </c>
      <c r="C13" s="90"/>
      <c r="D13" s="90"/>
    </row>
    <row r="14" spans="1:10">
      <c r="B14" s="84" t="s">
        <v>743</v>
      </c>
    </row>
    <row r="16" spans="1:10">
      <c r="B16" s="149" t="s">
        <v>196</v>
      </c>
    </row>
  </sheetData>
  <printOptions gridLines="1"/>
  <pageMargins left="0.5" right="0" top="0.25" bottom="0.2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46" zoomScale="115" zoomScaleNormal="115" workbookViewId="0">
      <selection activeCell="J6" sqref="J6"/>
    </sheetView>
  </sheetViews>
  <sheetFormatPr defaultRowHeight="15"/>
  <cols>
    <col min="1" max="1" width="3.5703125" customWidth="1"/>
    <col min="2" max="2" width="29.28515625" customWidth="1"/>
    <col min="3" max="3" width="1.5703125" customWidth="1"/>
    <col min="4" max="4" width="13.5703125" customWidth="1"/>
    <col min="5" max="5" width="1.7109375" customWidth="1"/>
    <col min="6" max="6" width="13.28515625" customWidth="1"/>
    <col min="7" max="7" width="2" customWidth="1"/>
    <col min="8" max="8" width="13.5703125" customWidth="1"/>
    <col min="9" max="9" width="1.7109375" customWidth="1"/>
    <col min="10" max="10" width="13.7109375" customWidth="1"/>
  </cols>
  <sheetData>
    <row r="1" spans="1:10" ht="15.75" thickBot="1">
      <c r="A1" s="150">
        <v>1</v>
      </c>
      <c r="B1" s="308" t="s">
        <v>595</v>
      </c>
      <c r="C1" s="101" t="s">
        <v>41</v>
      </c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50">
        <v>2</v>
      </c>
      <c r="B2" s="102" t="s">
        <v>1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50">
        <v>3</v>
      </c>
      <c r="B3" s="104" t="s">
        <v>197</v>
      </c>
      <c r="C3" s="103"/>
      <c r="D3" s="109">
        <v>50075</v>
      </c>
      <c r="E3" s="110"/>
      <c r="F3" s="111">
        <v>45000</v>
      </c>
      <c r="G3" s="111"/>
      <c r="H3" s="111">
        <v>59000</v>
      </c>
      <c r="I3" s="111"/>
      <c r="J3" s="111">
        <v>45000</v>
      </c>
    </row>
    <row r="4" spans="1:10">
      <c r="A4" s="150">
        <v>4</v>
      </c>
      <c r="B4" s="104" t="s">
        <v>198</v>
      </c>
      <c r="C4" s="103"/>
      <c r="D4" s="109">
        <v>0</v>
      </c>
      <c r="E4" s="110"/>
      <c r="F4" s="111">
        <v>1000</v>
      </c>
      <c r="G4" s="111"/>
      <c r="H4" s="111">
        <v>1000</v>
      </c>
      <c r="I4" s="111"/>
      <c r="J4" s="111">
        <v>1000</v>
      </c>
    </row>
    <row r="5" spans="1:10">
      <c r="A5" s="150">
        <v>5</v>
      </c>
      <c r="B5" s="104" t="s">
        <v>199</v>
      </c>
      <c r="C5" s="103"/>
      <c r="D5" s="109">
        <v>50453</v>
      </c>
      <c r="E5" s="110"/>
      <c r="F5" s="111">
        <v>45000</v>
      </c>
      <c r="G5" s="111"/>
      <c r="H5" s="111">
        <v>50351</v>
      </c>
      <c r="I5" s="111"/>
      <c r="J5" s="111">
        <v>45000</v>
      </c>
    </row>
    <row r="6" spans="1:10">
      <c r="A6" s="150">
        <v>6</v>
      </c>
      <c r="B6" s="112" t="s">
        <v>200</v>
      </c>
      <c r="C6" s="103"/>
      <c r="D6" s="109">
        <v>347247</v>
      </c>
      <c r="E6" s="110"/>
      <c r="F6" s="111">
        <v>366581</v>
      </c>
      <c r="G6" s="111"/>
      <c r="H6" s="111">
        <v>366581</v>
      </c>
      <c r="I6" s="111"/>
      <c r="J6" s="116">
        <v>398341</v>
      </c>
    </row>
    <row r="7" spans="1:10">
      <c r="A7" s="150">
        <v>7</v>
      </c>
      <c r="B7" s="104" t="s">
        <v>201</v>
      </c>
      <c r="C7" s="103"/>
      <c r="D7" s="109">
        <v>3000</v>
      </c>
      <c r="E7" s="110"/>
      <c r="F7" s="111">
        <v>3000</v>
      </c>
      <c r="G7" s="111"/>
      <c r="H7" s="111">
        <v>3000</v>
      </c>
      <c r="I7" s="111"/>
      <c r="J7" s="111">
        <v>3000</v>
      </c>
    </row>
    <row r="8" spans="1:10">
      <c r="A8" s="150">
        <v>8</v>
      </c>
      <c r="B8" s="104" t="s">
        <v>202</v>
      </c>
      <c r="C8" s="103"/>
      <c r="D8" s="109">
        <v>25581</v>
      </c>
      <c r="E8" s="110"/>
      <c r="F8" s="111">
        <v>23000</v>
      </c>
      <c r="G8" s="111"/>
      <c r="H8" s="111">
        <v>25000</v>
      </c>
      <c r="I8" s="111"/>
      <c r="J8" s="111">
        <v>23000</v>
      </c>
    </row>
    <row r="9" spans="1:10">
      <c r="A9" s="150">
        <v>9</v>
      </c>
      <c r="B9" s="104" t="s">
        <v>203</v>
      </c>
      <c r="C9" s="103"/>
      <c r="D9" s="109">
        <v>26</v>
      </c>
      <c r="E9" s="110"/>
      <c r="F9" s="111">
        <v>0</v>
      </c>
      <c r="G9" s="111"/>
      <c r="H9" s="111">
        <v>10</v>
      </c>
      <c r="I9" s="111"/>
      <c r="J9" s="111">
        <v>0</v>
      </c>
    </row>
    <row r="10" spans="1:10">
      <c r="A10" s="150">
        <v>10</v>
      </c>
      <c r="B10" s="104" t="s">
        <v>884</v>
      </c>
      <c r="C10" s="103"/>
      <c r="D10" s="109">
        <v>455</v>
      </c>
      <c r="E10" s="110"/>
      <c r="F10" s="111">
        <v>0</v>
      </c>
      <c r="G10" s="111"/>
      <c r="H10" s="111">
        <v>2740</v>
      </c>
      <c r="I10" s="111"/>
      <c r="J10" s="111">
        <v>0</v>
      </c>
    </row>
    <row r="11" spans="1:10">
      <c r="A11" s="150">
        <v>11</v>
      </c>
      <c r="B11" s="104" t="s">
        <v>94</v>
      </c>
      <c r="C11" s="103"/>
      <c r="D11" s="109">
        <v>2025</v>
      </c>
      <c r="E11" s="110"/>
      <c r="F11" s="111">
        <v>0</v>
      </c>
      <c r="G11" s="111"/>
      <c r="H11" s="111">
        <v>0</v>
      </c>
      <c r="I11" s="111"/>
      <c r="J11" s="111">
        <v>0</v>
      </c>
    </row>
    <row r="12" spans="1:10">
      <c r="A12" s="150">
        <v>12</v>
      </c>
      <c r="B12" s="104" t="s">
        <v>895</v>
      </c>
      <c r="C12" s="103"/>
      <c r="D12" s="109">
        <v>0</v>
      </c>
      <c r="E12" s="110"/>
      <c r="F12" s="111">
        <v>0</v>
      </c>
      <c r="G12" s="111"/>
      <c r="H12" s="111">
        <v>170</v>
      </c>
      <c r="I12" s="111"/>
      <c r="J12" s="111">
        <v>0</v>
      </c>
    </row>
    <row r="13" spans="1:10">
      <c r="A13" s="150">
        <v>13</v>
      </c>
      <c r="B13" s="104" t="s">
        <v>204</v>
      </c>
      <c r="C13" s="103"/>
      <c r="D13" s="111">
        <v>1154</v>
      </c>
      <c r="E13" s="110"/>
      <c r="F13" s="111">
        <v>1000</v>
      </c>
      <c r="G13" s="111"/>
      <c r="H13" s="111">
        <v>3758</v>
      </c>
      <c r="I13" s="111"/>
      <c r="J13" s="111">
        <v>1000</v>
      </c>
    </row>
    <row r="14" spans="1:10">
      <c r="A14" s="150">
        <v>14</v>
      </c>
      <c r="B14" s="104" t="s">
        <v>205</v>
      </c>
      <c r="C14" s="103"/>
      <c r="D14" s="109">
        <v>522</v>
      </c>
      <c r="E14" s="110"/>
      <c r="F14" s="111">
        <v>250</v>
      </c>
      <c r="G14" s="111"/>
      <c r="H14" s="111">
        <v>2500</v>
      </c>
      <c r="I14" s="111"/>
      <c r="J14" s="111">
        <v>1000</v>
      </c>
    </row>
    <row r="15" spans="1:10">
      <c r="A15" s="150">
        <v>15</v>
      </c>
      <c r="B15" s="152" t="s">
        <v>206</v>
      </c>
      <c r="C15" s="131"/>
      <c r="D15" s="111">
        <v>12630</v>
      </c>
      <c r="E15" s="153"/>
      <c r="F15" s="111">
        <v>8058</v>
      </c>
      <c r="G15" s="111"/>
      <c r="H15" s="156">
        <v>12774</v>
      </c>
      <c r="I15" s="111"/>
      <c r="J15" s="116">
        <v>7543</v>
      </c>
    </row>
    <row r="16" spans="1:10">
      <c r="A16" s="150">
        <v>16</v>
      </c>
      <c r="B16" s="152" t="s">
        <v>207</v>
      </c>
      <c r="C16" s="131"/>
      <c r="D16" s="111"/>
      <c r="E16" s="153"/>
      <c r="F16" s="111"/>
      <c r="G16" s="111"/>
      <c r="H16" s="111"/>
      <c r="I16" s="111"/>
      <c r="J16" s="113"/>
    </row>
    <row r="17" spans="1:10">
      <c r="A17" s="150">
        <v>17</v>
      </c>
      <c r="B17" s="152" t="s">
        <v>208</v>
      </c>
      <c r="C17" s="131"/>
      <c r="D17" s="111">
        <v>11041</v>
      </c>
      <c r="E17" s="153"/>
      <c r="F17" s="111">
        <v>8601</v>
      </c>
      <c r="G17" s="111"/>
      <c r="H17" s="156">
        <v>8245</v>
      </c>
      <c r="I17" s="111"/>
      <c r="J17" s="116">
        <v>2685</v>
      </c>
    </row>
    <row r="18" spans="1:10">
      <c r="A18" s="150">
        <v>18</v>
      </c>
      <c r="B18" s="152" t="s">
        <v>207</v>
      </c>
      <c r="C18" s="131"/>
      <c r="D18" s="111"/>
      <c r="E18" s="153"/>
      <c r="F18" s="111"/>
      <c r="G18" s="111"/>
      <c r="H18" s="111"/>
      <c r="I18" s="111"/>
      <c r="J18" s="111"/>
    </row>
    <row r="19" spans="1:10">
      <c r="A19" s="150">
        <v>19</v>
      </c>
      <c r="B19" s="104" t="s">
        <v>896</v>
      </c>
      <c r="C19" s="103"/>
      <c r="D19" s="109">
        <v>3170</v>
      </c>
      <c r="E19" s="110"/>
      <c r="F19" s="111">
        <v>0</v>
      </c>
      <c r="G19" s="111"/>
      <c r="H19" s="111">
        <v>359</v>
      </c>
      <c r="I19" s="111"/>
      <c r="J19" s="111">
        <v>0</v>
      </c>
    </row>
    <row r="20" spans="1:10">
      <c r="A20" s="150">
        <v>20</v>
      </c>
      <c r="B20" s="112" t="s">
        <v>922</v>
      </c>
      <c r="C20" s="103"/>
      <c r="D20" s="109">
        <v>0</v>
      </c>
      <c r="E20" s="110"/>
      <c r="F20" s="111">
        <v>0</v>
      </c>
      <c r="G20" s="111"/>
      <c r="H20" s="111">
        <v>0</v>
      </c>
      <c r="I20" s="111"/>
      <c r="J20" s="113">
        <v>0</v>
      </c>
    </row>
    <row r="21" spans="1:10">
      <c r="A21" s="150">
        <v>21</v>
      </c>
      <c r="B21" s="91" t="s">
        <v>935</v>
      </c>
      <c r="C21" s="302"/>
      <c r="D21" s="109">
        <v>0</v>
      </c>
      <c r="E21" s="110"/>
      <c r="F21" s="111">
        <v>0</v>
      </c>
      <c r="G21" s="111"/>
      <c r="H21" s="111">
        <v>0</v>
      </c>
      <c r="I21" s="111"/>
      <c r="J21" s="222">
        <v>2792220</v>
      </c>
    </row>
    <row r="22" spans="1:10">
      <c r="A22" s="150">
        <v>22</v>
      </c>
      <c r="B22" s="64" t="s">
        <v>927</v>
      </c>
      <c r="C22" s="103"/>
      <c r="D22" s="109"/>
      <c r="E22" s="110"/>
      <c r="F22" s="111"/>
      <c r="G22" s="111"/>
      <c r="H22" s="111"/>
      <c r="I22" s="111"/>
      <c r="J22" s="113"/>
    </row>
    <row r="23" spans="1:10">
      <c r="A23" s="150">
        <v>23</v>
      </c>
      <c r="B23" s="105" t="s">
        <v>15</v>
      </c>
      <c r="C23" s="117"/>
      <c r="D23" s="118">
        <f>SUM(D3:D21)</f>
        <v>507379</v>
      </c>
      <c r="E23" s="119"/>
      <c r="F23" s="113">
        <f>SUM(F3:F21)</f>
        <v>501490</v>
      </c>
      <c r="G23" s="113"/>
      <c r="H23" s="113">
        <f>SUM(H3:H22)</f>
        <v>535488</v>
      </c>
      <c r="I23" s="113"/>
      <c r="J23" s="113">
        <f>SUM(J3:J22)</f>
        <v>3319789</v>
      </c>
    </row>
    <row r="24" spans="1:10">
      <c r="A24" s="150">
        <v>24</v>
      </c>
      <c r="B24" s="102" t="s">
        <v>16</v>
      </c>
      <c r="C24" s="103"/>
      <c r="D24" s="109"/>
      <c r="E24" s="110"/>
      <c r="F24" s="111"/>
      <c r="G24" s="111"/>
      <c r="H24" s="111"/>
      <c r="I24" s="111"/>
      <c r="J24" s="111"/>
    </row>
    <row r="25" spans="1:10">
      <c r="A25" s="150">
        <v>25</v>
      </c>
      <c r="B25" s="105" t="s">
        <v>17</v>
      </c>
      <c r="C25" s="103"/>
      <c r="D25" s="109"/>
      <c r="E25" s="110"/>
      <c r="F25" s="111"/>
      <c r="G25" s="111"/>
      <c r="H25" s="111"/>
      <c r="I25" s="111"/>
      <c r="J25" s="111"/>
    </row>
    <row r="26" spans="1:10">
      <c r="A26" s="150">
        <v>26</v>
      </c>
      <c r="B26" s="104" t="s">
        <v>209</v>
      </c>
      <c r="C26" s="103"/>
      <c r="D26" s="109">
        <v>103107</v>
      </c>
      <c r="E26" s="110"/>
      <c r="F26" s="111">
        <v>108323</v>
      </c>
      <c r="G26" s="111"/>
      <c r="H26" s="111">
        <v>109107</v>
      </c>
      <c r="I26" s="111"/>
      <c r="J26" s="111">
        <v>118371</v>
      </c>
    </row>
    <row r="27" spans="1:10">
      <c r="A27" s="150">
        <v>27</v>
      </c>
      <c r="B27" s="104" t="s">
        <v>19</v>
      </c>
      <c r="C27" s="103"/>
      <c r="D27" s="109">
        <v>1444</v>
      </c>
      <c r="E27" s="110"/>
      <c r="F27" s="111">
        <v>10500</v>
      </c>
      <c r="G27" s="111"/>
      <c r="H27" s="111">
        <v>4897</v>
      </c>
      <c r="I27" s="111"/>
      <c r="J27" s="111">
        <v>10500</v>
      </c>
    </row>
    <row r="28" spans="1:10">
      <c r="A28" s="150">
        <v>28</v>
      </c>
      <c r="B28" s="104" t="s">
        <v>20</v>
      </c>
      <c r="C28" s="103"/>
      <c r="D28" s="109">
        <v>5816</v>
      </c>
      <c r="E28" s="110"/>
      <c r="F28" s="111">
        <v>7367</v>
      </c>
      <c r="G28" s="111"/>
      <c r="H28" s="111">
        <v>7068</v>
      </c>
      <c r="I28" s="111"/>
      <c r="J28" s="111">
        <v>7990</v>
      </c>
    </row>
    <row r="29" spans="1:10">
      <c r="A29" s="150">
        <v>29</v>
      </c>
      <c r="B29" s="104" t="s">
        <v>21</v>
      </c>
      <c r="C29" s="103"/>
      <c r="D29" s="109">
        <v>1360</v>
      </c>
      <c r="E29" s="110"/>
      <c r="F29" s="111">
        <v>1723</v>
      </c>
      <c r="G29" s="111"/>
      <c r="H29" s="111">
        <v>1653</v>
      </c>
      <c r="I29" s="111"/>
      <c r="J29" s="111">
        <v>1869</v>
      </c>
    </row>
    <row r="30" spans="1:10">
      <c r="A30" s="150">
        <v>30</v>
      </c>
      <c r="B30" s="104" t="s">
        <v>22</v>
      </c>
      <c r="C30" s="103"/>
      <c r="D30" s="109">
        <v>5343</v>
      </c>
      <c r="E30" s="110"/>
      <c r="F30" s="111">
        <v>7129</v>
      </c>
      <c r="G30" s="111"/>
      <c r="H30" s="111">
        <v>6840</v>
      </c>
      <c r="I30" s="111"/>
      <c r="J30" s="111">
        <v>7732</v>
      </c>
    </row>
    <row r="31" spans="1:10">
      <c r="A31" s="150">
        <v>31</v>
      </c>
      <c r="B31" s="104" t="s">
        <v>58</v>
      </c>
      <c r="C31" s="103"/>
      <c r="D31" s="109">
        <v>41446</v>
      </c>
      <c r="E31" s="110"/>
      <c r="F31" s="111">
        <v>47143</v>
      </c>
      <c r="G31" s="111"/>
      <c r="H31" s="111">
        <v>46351</v>
      </c>
      <c r="I31" s="111"/>
      <c r="J31" s="116">
        <v>47964</v>
      </c>
    </row>
    <row r="32" spans="1:10">
      <c r="A32" s="150">
        <v>32</v>
      </c>
      <c r="B32" s="102" t="s">
        <v>24</v>
      </c>
      <c r="C32" s="103"/>
      <c r="D32" s="109"/>
      <c r="E32" s="110"/>
      <c r="F32" s="111"/>
      <c r="G32" s="111"/>
      <c r="H32" s="111"/>
      <c r="I32" s="111"/>
      <c r="J32" s="111"/>
    </row>
    <row r="33" spans="1:10">
      <c r="A33" s="150">
        <v>33</v>
      </c>
      <c r="B33" s="104" t="s">
        <v>885</v>
      </c>
      <c r="C33" s="103"/>
      <c r="D33" s="109">
        <v>583</v>
      </c>
      <c r="E33" s="110"/>
      <c r="F33" s="111">
        <v>750</v>
      </c>
      <c r="G33" s="111"/>
      <c r="H33" s="111">
        <v>250</v>
      </c>
      <c r="I33" s="111"/>
      <c r="J33" s="111">
        <v>750</v>
      </c>
    </row>
    <row r="34" spans="1:10">
      <c r="A34" s="150">
        <v>34</v>
      </c>
      <c r="B34" s="104" t="s">
        <v>639</v>
      </c>
      <c r="C34" s="103"/>
      <c r="D34" s="109">
        <v>4127</v>
      </c>
      <c r="E34" s="110"/>
      <c r="F34" s="111">
        <v>4000</v>
      </c>
      <c r="G34" s="111"/>
      <c r="H34" s="111">
        <v>3500</v>
      </c>
      <c r="I34" s="111"/>
      <c r="J34" s="111">
        <v>4000</v>
      </c>
    </row>
    <row r="35" spans="1:10">
      <c r="A35" s="150">
        <v>35</v>
      </c>
      <c r="B35" s="104" t="s">
        <v>890</v>
      </c>
      <c r="C35" s="103"/>
      <c r="D35" s="109"/>
      <c r="E35" s="110"/>
      <c r="F35" s="111"/>
      <c r="G35" s="111"/>
      <c r="H35" s="111"/>
      <c r="I35" s="111"/>
      <c r="J35" s="111"/>
    </row>
    <row r="36" spans="1:10">
      <c r="A36" s="150">
        <v>36</v>
      </c>
      <c r="B36" s="154" t="s">
        <v>680</v>
      </c>
      <c r="C36" s="103"/>
      <c r="D36" s="111">
        <v>3500</v>
      </c>
      <c r="E36" s="110"/>
      <c r="F36" s="111">
        <v>4000</v>
      </c>
      <c r="G36" s="111"/>
      <c r="H36" s="111">
        <v>4250</v>
      </c>
      <c r="I36" s="111"/>
      <c r="J36" s="111">
        <v>4250</v>
      </c>
    </row>
    <row r="37" spans="1:10">
      <c r="A37" s="150">
        <v>37</v>
      </c>
      <c r="B37" s="114" t="s">
        <v>210</v>
      </c>
      <c r="C37" s="103"/>
      <c r="D37" s="109">
        <v>12959</v>
      </c>
      <c r="E37" s="110"/>
      <c r="F37" s="111">
        <v>20000</v>
      </c>
      <c r="G37" s="111"/>
      <c r="H37" s="111">
        <v>16500</v>
      </c>
      <c r="I37" s="111"/>
      <c r="J37" s="111">
        <v>20000</v>
      </c>
    </row>
    <row r="38" spans="1:10">
      <c r="A38" s="150">
        <v>38</v>
      </c>
      <c r="B38" s="104" t="s">
        <v>677</v>
      </c>
      <c r="C38" s="103"/>
      <c r="D38" s="109">
        <v>101</v>
      </c>
      <c r="E38" s="110"/>
      <c r="F38" s="111">
        <v>500</v>
      </c>
      <c r="G38" s="111"/>
      <c r="H38" s="111">
        <v>250</v>
      </c>
      <c r="I38" s="111"/>
      <c r="J38" s="111">
        <v>500</v>
      </c>
    </row>
    <row r="39" spans="1:10">
      <c r="A39" s="150">
        <v>39</v>
      </c>
      <c r="B39" s="28" t="s">
        <v>925</v>
      </c>
      <c r="C39" s="103"/>
      <c r="D39" s="109">
        <v>11952</v>
      </c>
      <c r="E39" s="110"/>
      <c r="F39" s="111">
        <v>14522</v>
      </c>
      <c r="G39" s="111"/>
      <c r="H39" s="111">
        <v>13308</v>
      </c>
      <c r="I39" s="111"/>
      <c r="J39" s="116">
        <v>15970</v>
      </c>
    </row>
    <row r="40" spans="1:10">
      <c r="A40" s="150">
        <v>40</v>
      </c>
      <c r="B40" s="104" t="s">
        <v>65</v>
      </c>
      <c r="C40" s="103"/>
      <c r="D40" s="109">
        <v>35775</v>
      </c>
      <c r="E40" s="110"/>
      <c r="F40" s="111">
        <v>39000</v>
      </c>
      <c r="G40" s="111"/>
      <c r="H40" s="111">
        <v>35042</v>
      </c>
      <c r="I40" s="111"/>
      <c r="J40" s="111">
        <v>39000</v>
      </c>
    </row>
    <row r="41" spans="1:10">
      <c r="A41" s="150">
        <v>41</v>
      </c>
      <c r="B41" s="104" t="s">
        <v>66</v>
      </c>
      <c r="C41" s="103"/>
      <c r="D41" s="109">
        <v>2232</v>
      </c>
      <c r="E41" s="110"/>
      <c r="F41" s="111">
        <v>3500</v>
      </c>
      <c r="G41" s="111"/>
      <c r="H41" s="111">
        <v>3730</v>
      </c>
      <c r="I41" s="111"/>
      <c r="J41" s="111">
        <v>3800</v>
      </c>
    </row>
    <row r="42" spans="1:10">
      <c r="A42" s="150">
        <v>42</v>
      </c>
      <c r="B42" s="104" t="s">
        <v>67</v>
      </c>
      <c r="C42" s="103"/>
      <c r="D42" s="109">
        <v>664</v>
      </c>
      <c r="E42" s="110"/>
      <c r="F42" s="111">
        <v>800</v>
      </c>
      <c r="G42" s="111"/>
      <c r="H42" s="111">
        <v>800</v>
      </c>
      <c r="I42" s="111"/>
      <c r="J42" s="111">
        <v>800</v>
      </c>
    </row>
    <row r="43" spans="1:10">
      <c r="A43" s="150">
        <v>43</v>
      </c>
      <c r="B43" s="114" t="s">
        <v>886</v>
      </c>
      <c r="C43" s="103"/>
      <c r="D43" s="109">
        <v>30992</v>
      </c>
      <c r="E43" s="110"/>
      <c r="F43" s="111">
        <v>39000</v>
      </c>
      <c r="G43" s="111"/>
      <c r="H43" s="111">
        <v>35000</v>
      </c>
      <c r="I43" s="111"/>
      <c r="J43" s="113">
        <v>39000</v>
      </c>
    </row>
    <row r="44" spans="1:10">
      <c r="A44" s="150">
        <v>44</v>
      </c>
      <c r="B44" s="104" t="s">
        <v>211</v>
      </c>
      <c r="C44" s="103"/>
      <c r="D44" s="109"/>
      <c r="E44" s="110"/>
      <c r="F44" s="111"/>
      <c r="G44" s="111"/>
      <c r="H44" s="111"/>
      <c r="I44" s="111"/>
      <c r="J44" s="111"/>
    </row>
    <row r="45" spans="1:10">
      <c r="A45" s="150">
        <v>45</v>
      </c>
      <c r="B45" s="104" t="s">
        <v>212</v>
      </c>
      <c r="C45" s="103"/>
      <c r="D45" s="111">
        <v>9036</v>
      </c>
      <c r="E45" s="110"/>
      <c r="F45" s="111">
        <v>18000</v>
      </c>
      <c r="G45" s="111"/>
      <c r="H45" s="111">
        <v>26650</v>
      </c>
      <c r="I45" s="111"/>
      <c r="J45" s="111">
        <v>20000</v>
      </c>
    </row>
    <row r="46" spans="1:10">
      <c r="A46" s="150">
        <v>46</v>
      </c>
      <c r="B46" s="104" t="s">
        <v>887</v>
      </c>
      <c r="C46" s="103"/>
      <c r="D46" s="111"/>
      <c r="E46" s="110"/>
      <c r="F46" s="111"/>
      <c r="G46" s="111"/>
      <c r="H46" s="111"/>
      <c r="I46" s="111"/>
      <c r="J46" s="111"/>
    </row>
    <row r="47" spans="1:10">
      <c r="A47" s="150">
        <v>47</v>
      </c>
      <c r="B47" s="104" t="s">
        <v>213</v>
      </c>
      <c r="C47" s="103"/>
      <c r="D47" s="109">
        <v>656</v>
      </c>
      <c r="E47" s="110"/>
      <c r="F47" s="111">
        <v>1000</v>
      </c>
      <c r="G47" s="111"/>
      <c r="H47" s="111">
        <v>1000</v>
      </c>
      <c r="I47" s="111"/>
      <c r="J47" s="111">
        <v>1000</v>
      </c>
    </row>
    <row r="48" spans="1:10">
      <c r="A48" s="150">
        <v>48</v>
      </c>
      <c r="B48" s="152" t="s">
        <v>214</v>
      </c>
      <c r="C48" s="155"/>
      <c r="D48" s="111">
        <v>7096</v>
      </c>
      <c r="E48" s="153"/>
      <c r="F48" s="111">
        <v>25000</v>
      </c>
      <c r="G48" s="111"/>
      <c r="H48" s="111">
        <v>25000</v>
      </c>
      <c r="I48" s="113"/>
      <c r="J48" s="113">
        <v>25000</v>
      </c>
    </row>
    <row r="49" spans="1:10">
      <c r="A49" s="150">
        <v>49</v>
      </c>
      <c r="B49" s="114" t="s">
        <v>215</v>
      </c>
      <c r="C49" s="103"/>
      <c r="D49" s="109">
        <v>1600</v>
      </c>
      <c r="E49" s="110"/>
      <c r="F49" s="111">
        <v>2600</v>
      </c>
      <c r="G49" s="111"/>
      <c r="H49" s="111">
        <v>2224</v>
      </c>
      <c r="I49" s="111"/>
      <c r="J49" s="111">
        <v>2600</v>
      </c>
    </row>
    <row r="50" spans="1:10">
      <c r="A50" s="150">
        <v>50</v>
      </c>
      <c r="B50" s="114" t="s">
        <v>888</v>
      </c>
      <c r="C50" s="103"/>
      <c r="D50" s="109">
        <v>3808</v>
      </c>
      <c r="E50" s="110"/>
      <c r="F50" s="111">
        <v>4500</v>
      </c>
      <c r="G50" s="111"/>
      <c r="H50" s="113">
        <v>4000</v>
      </c>
      <c r="I50" s="111"/>
      <c r="J50" s="113">
        <v>7500</v>
      </c>
    </row>
    <row r="51" spans="1:10">
      <c r="A51" s="150">
        <v>51</v>
      </c>
      <c r="B51" s="114" t="s">
        <v>889</v>
      </c>
      <c r="C51" s="103"/>
      <c r="D51" s="109"/>
      <c r="E51" s="110"/>
      <c r="F51" s="111"/>
      <c r="G51" s="111"/>
      <c r="H51" s="111"/>
      <c r="I51" s="111"/>
      <c r="J51" s="111"/>
    </row>
    <row r="52" spans="1:10">
      <c r="A52" s="150">
        <v>52</v>
      </c>
      <c r="B52" s="114" t="s">
        <v>646</v>
      </c>
      <c r="C52" s="103"/>
      <c r="D52" s="109">
        <v>0</v>
      </c>
      <c r="E52" s="110"/>
      <c r="F52" s="111">
        <v>0</v>
      </c>
      <c r="G52" s="111"/>
      <c r="H52" s="111">
        <v>0</v>
      </c>
      <c r="I52" s="111"/>
      <c r="J52" s="111">
        <v>3000</v>
      </c>
    </row>
    <row r="53" spans="1:10">
      <c r="A53" s="150">
        <v>53</v>
      </c>
      <c r="B53" s="114" t="s">
        <v>678</v>
      </c>
      <c r="C53" s="103"/>
      <c r="D53" s="109">
        <v>390</v>
      </c>
      <c r="E53" s="110"/>
      <c r="F53" s="111">
        <v>500</v>
      </c>
      <c r="G53" s="111"/>
      <c r="H53" s="111">
        <v>642</v>
      </c>
      <c r="I53" s="111"/>
      <c r="J53" s="111">
        <v>750</v>
      </c>
    </row>
    <row r="54" spans="1:10">
      <c r="A54" s="150">
        <v>54</v>
      </c>
      <c r="B54" s="114" t="s">
        <v>679</v>
      </c>
      <c r="C54" s="103"/>
      <c r="D54" s="109"/>
      <c r="E54" s="110"/>
      <c r="F54" s="111"/>
      <c r="G54" s="111"/>
      <c r="H54" s="111"/>
      <c r="I54" s="111"/>
      <c r="J54" s="111"/>
    </row>
    <row r="55" spans="1:10">
      <c r="A55" s="150">
        <v>55</v>
      </c>
      <c r="B55" s="102" t="s">
        <v>34</v>
      </c>
      <c r="C55" s="103"/>
      <c r="D55" s="109"/>
      <c r="E55" s="110"/>
      <c r="F55" s="111"/>
      <c r="G55" s="111"/>
      <c r="H55" s="111"/>
      <c r="I55" s="111"/>
      <c r="J55" s="111"/>
    </row>
    <row r="56" spans="1:10">
      <c r="A56" s="150">
        <v>56</v>
      </c>
      <c r="B56" s="104" t="s">
        <v>216</v>
      </c>
      <c r="C56" s="103"/>
      <c r="D56" s="111">
        <v>1089</v>
      </c>
      <c r="E56" s="110"/>
      <c r="F56" s="111">
        <v>1000</v>
      </c>
      <c r="G56" s="111"/>
      <c r="H56" s="111">
        <v>3288</v>
      </c>
      <c r="I56" s="111"/>
      <c r="J56" s="111">
        <v>1000</v>
      </c>
    </row>
    <row r="57" spans="1:10">
      <c r="A57" s="150">
        <v>57</v>
      </c>
      <c r="B57" s="104" t="s">
        <v>217</v>
      </c>
      <c r="C57" s="103"/>
      <c r="D57" s="111"/>
      <c r="E57" s="110"/>
      <c r="F57" s="111"/>
      <c r="G57" s="111"/>
      <c r="H57" s="111"/>
      <c r="I57" s="111"/>
      <c r="J57" s="111"/>
    </row>
    <row r="58" spans="1:10">
      <c r="A58" s="150">
        <v>58</v>
      </c>
      <c r="B58" s="152" t="s">
        <v>964</v>
      </c>
      <c r="C58" s="103"/>
      <c r="D58" s="109">
        <v>0</v>
      </c>
      <c r="E58" s="110"/>
      <c r="F58" s="111">
        <v>69000</v>
      </c>
      <c r="G58" s="111"/>
      <c r="H58" s="111">
        <v>0</v>
      </c>
      <c r="I58" s="111"/>
      <c r="J58" s="116">
        <v>99000</v>
      </c>
    </row>
    <row r="59" spans="1:10">
      <c r="A59" s="150">
        <v>59</v>
      </c>
      <c r="B59" s="152" t="s">
        <v>891</v>
      </c>
      <c r="C59" s="103"/>
      <c r="D59" s="109"/>
      <c r="E59" s="110"/>
      <c r="F59" s="111"/>
      <c r="G59" s="111"/>
      <c r="H59" s="111"/>
      <c r="I59" s="111"/>
      <c r="J59" s="113"/>
    </row>
    <row r="60" spans="1:10">
      <c r="A60" s="150">
        <v>60</v>
      </c>
      <c r="B60" s="130" t="s">
        <v>934</v>
      </c>
      <c r="C60" s="103"/>
      <c r="D60" s="111">
        <v>0</v>
      </c>
      <c r="E60" s="110"/>
      <c r="F60" s="111">
        <v>0</v>
      </c>
      <c r="G60" s="111"/>
      <c r="H60" s="113">
        <v>0</v>
      </c>
      <c r="I60" s="111"/>
      <c r="J60" s="222">
        <v>2792220</v>
      </c>
    </row>
    <row r="61" spans="1:10">
      <c r="A61" s="150">
        <v>61</v>
      </c>
      <c r="B61" s="112" t="s">
        <v>218</v>
      </c>
      <c r="C61" s="103"/>
      <c r="D61" s="109">
        <v>30000</v>
      </c>
      <c r="E61" s="110"/>
      <c r="F61" s="111">
        <v>30000</v>
      </c>
      <c r="G61" s="111"/>
      <c r="H61" s="111">
        <v>30000</v>
      </c>
      <c r="I61" s="111"/>
      <c r="J61" s="156">
        <v>0</v>
      </c>
    </row>
    <row r="62" spans="1:10">
      <c r="A62" s="150">
        <v>62</v>
      </c>
      <c r="B62" s="102" t="s">
        <v>36</v>
      </c>
      <c r="C62" s="103"/>
      <c r="D62" s="109"/>
      <c r="E62" s="110"/>
      <c r="F62" s="111"/>
      <c r="G62" s="111"/>
      <c r="H62" s="111"/>
      <c r="I62" s="111"/>
      <c r="J62" s="111"/>
    </row>
    <row r="63" spans="1:10">
      <c r="A63" s="150">
        <v>63</v>
      </c>
      <c r="B63" s="129" t="s">
        <v>219</v>
      </c>
      <c r="C63" s="103"/>
      <c r="D63" s="109">
        <v>18710</v>
      </c>
      <c r="E63" s="110"/>
      <c r="F63" s="111">
        <v>19282</v>
      </c>
      <c r="G63" s="111"/>
      <c r="H63" s="111">
        <v>19282</v>
      </c>
      <c r="I63" s="111"/>
      <c r="J63" s="116">
        <v>21019</v>
      </c>
    </row>
    <row r="64" spans="1:10">
      <c r="A64" s="150">
        <v>64</v>
      </c>
      <c r="B64" s="115" t="s">
        <v>220</v>
      </c>
      <c r="C64" s="131"/>
      <c r="D64" s="111">
        <v>19889</v>
      </c>
      <c r="E64" s="110"/>
      <c r="F64" s="111">
        <v>16659</v>
      </c>
      <c r="G64" s="111"/>
      <c r="H64" s="111">
        <v>21019</v>
      </c>
      <c r="I64" s="111"/>
      <c r="J64" s="116">
        <v>10228</v>
      </c>
    </row>
    <row r="65" spans="1:10">
      <c r="A65" s="150">
        <v>65</v>
      </c>
      <c r="B65" s="157" t="s">
        <v>221</v>
      </c>
      <c r="C65" s="158"/>
      <c r="D65" s="159"/>
      <c r="E65" s="160"/>
      <c r="F65" s="161"/>
      <c r="G65" s="161"/>
      <c r="H65" s="161"/>
      <c r="I65" s="161"/>
      <c r="J65" s="161"/>
    </row>
    <row r="66" spans="1:10">
      <c r="A66" s="150">
        <v>66</v>
      </c>
      <c r="B66" s="105" t="s">
        <v>39</v>
      </c>
      <c r="C66" s="117"/>
      <c r="D66" s="118">
        <f>SUM(D26:D65)</f>
        <v>353675</v>
      </c>
      <c r="E66" s="119"/>
      <c r="F66" s="113">
        <f>SUM(F26:F65)</f>
        <v>495798</v>
      </c>
      <c r="G66" s="113"/>
      <c r="H66" s="113">
        <f>SUM(H26:H65)</f>
        <v>421651</v>
      </c>
      <c r="I66" s="113"/>
      <c r="J66" s="113">
        <f>SUM(J26:J65)</f>
        <v>3305813</v>
      </c>
    </row>
    <row r="67" spans="1:10" ht="15.75" thickBot="1">
      <c r="A67" s="150">
        <v>67</v>
      </c>
      <c r="B67" s="105" t="s">
        <v>40</v>
      </c>
      <c r="C67" s="117"/>
      <c r="D67" s="120">
        <f>D23-D66</f>
        <v>153704</v>
      </c>
      <c r="E67" s="119"/>
      <c r="F67" s="121">
        <f>F23-F66</f>
        <v>5692</v>
      </c>
      <c r="G67" s="113"/>
      <c r="H67" s="121">
        <f>H23-H66</f>
        <v>113837</v>
      </c>
      <c r="I67" s="113"/>
      <c r="J67" s="121">
        <f>SUM(J23-J66)</f>
        <v>13976</v>
      </c>
    </row>
    <row r="68" spans="1:10" ht="15.75" thickTop="1">
      <c r="A68" s="150"/>
      <c r="B68" s="105"/>
      <c r="C68" s="117"/>
      <c r="D68" s="122"/>
      <c r="E68" s="119"/>
      <c r="F68" s="123"/>
      <c r="G68" s="113"/>
      <c r="H68" s="123"/>
      <c r="I68" s="113"/>
      <c r="J68" s="123"/>
    </row>
    <row r="69" spans="1:10">
      <c r="A69" s="150"/>
      <c r="B69" s="105"/>
      <c r="C69" s="117"/>
      <c r="D69" s="122"/>
      <c r="E69" s="119"/>
      <c r="F69" s="123"/>
      <c r="G69" s="113"/>
      <c r="H69" s="123"/>
      <c r="I69" s="113"/>
      <c r="J69" s="123"/>
    </row>
    <row r="70" spans="1:10">
      <c r="A70" s="49" t="s">
        <v>79</v>
      </c>
      <c r="B70" s="162" t="s">
        <v>744</v>
      </c>
      <c r="C70" s="163"/>
      <c r="D70" s="163"/>
      <c r="E70" s="164"/>
      <c r="F70" s="165"/>
      <c r="G70" s="164"/>
      <c r="H70" s="164"/>
      <c r="I70" s="164"/>
      <c r="J70" s="164"/>
    </row>
    <row r="71" spans="1:10">
      <c r="A71" s="49"/>
      <c r="B71" s="162" t="s">
        <v>745</v>
      </c>
      <c r="C71" s="163"/>
      <c r="D71" s="166"/>
      <c r="E71" s="164"/>
      <c r="F71" s="165"/>
      <c r="G71" s="164"/>
      <c r="H71" s="167"/>
      <c r="I71" s="167"/>
      <c r="J71" s="167"/>
    </row>
    <row r="72" spans="1:10">
      <c r="A72" s="49"/>
      <c r="B72" s="162" t="s">
        <v>746</v>
      </c>
      <c r="C72" s="163"/>
      <c r="D72" s="166"/>
      <c r="E72" s="164"/>
      <c r="F72" s="165"/>
      <c r="G72" s="164"/>
      <c r="H72" s="164"/>
      <c r="I72" s="164"/>
      <c r="J72" s="164"/>
    </row>
    <row r="73" spans="1:10">
      <c r="A73" s="49"/>
      <c r="B73" s="162" t="s">
        <v>747</v>
      </c>
      <c r="C73" s="163"/>
      <c r="D73" s="166"/>
      <c r="E73" s="164"/>
      <c r="F73" s="165"/>
      <c r="G73" s="164"/>
      <c r="H73" s="164"/>
      <c r="I73" s="164"/>
      <c r="J73" s="164"/>
    </row>
    <row r="74" spans="1:10">
      <c r="A74" s="49"/>
      <c r="B74" s="76"/>
      <c r="C74" s="114"/>
      <c r="D74" s="152"/>
      <c r="E74" s="164"/>
      <c r="F74" s="165"/>
      <c r="G74" s="164"/>
      <c r="H74" s="164"/>
      <c r="I74" s="164"/>
      <c r="J74" s="164"/>
    </row>
    <row r="75" spans="1:10">
      <c r="A75" s="64" t="s">
        <v>79</v>
      </c>
      <c r="B75" s="76" t="s">
        <v>222</v>
      </c>
      <c r="C75" s="104"/>
      <c r="D75" s="152"/>
      <c r="E75" s="114"/>
      <c r="F75" s="111"/>
      <c r="G75" s="114"/>
      <c r="H75" s="114"/>
      <c r="I75" s="114"/>
      <c r="J75" s="114"/>
    </row>
    <row r="76" spans="1:10">
      <c r="A76" s="64" t="s">
        <v>79</v>
      </c>
      <c r="B76" s="76" t="s">
        <v>223</v>
      </c>
      <c r="C76" s="168"/>
      <c r="D76" s="168"/>
      <c r="E76" s="168"/>
      <c r="F76" s="128"/>
      <c r="G76" s="168"/>
      <c r="H76" s="169"/>
      <c r="I76" s="168"/>
      <c r="J76" s="168"/>
    </row>
    <row r="77" spans="1:10">
      <c r="A77" s="64" t="s">
        <v>224</v>
      </c>
      <c r="B77" s="76" t="s">
        <v>225</v>
      </c>
      <c r="C77" s="168"/>
      <c r="D77" s="168"/>
      <c r="E77" s="168"/>
      <c r="F77" s="128"/>
      <c r="G77" s="168"/>
      <c r="H77" s="169"/>
      <c r="I77" s="168"/>
      <c r="J77" s="168"/>
    </row>
    <row r="78" spans="1:10">
      <c r="A78" s="64" t="s">
        <v>79</v>
      </c>
      <c r="B78" s="170" t="s">
        <v>226</v>
      </c>
      <c r="C78" s="128"/>
      <c r="D78" s="128"/>
      <c r="E78" s="128"/>
      <c r="F78" s="128"/>
      <c r="G78" s="128"/>
      <c r="H78" s="171"/>
      <c r="I78" s="168"/>
      <c r="J78" s="168"/>
    </row>
    <row r="79" spans="1:10">
      <c r="A79" s="85" t="s">
        <v>79</v>
      </c>
      <c r="B79" s="84" t="s">
        <v>227</v>
      </c>
      <c r="C79" s="168"/>
      <c r="D79" s="168"/>
      <c r="E79" s="168"/>
      <c r="F79" s="168"/>
      <c r="G79" s="168"/>
      <c r="H79" s="172"/>
      <c r="I79" s="168"/>
      <c r="J79" s="168"/>
    </row>
    <row r="80" spans="1:10">
      <c r="A80" s="85"/>
      <c r="B80" s="84"/>
      <c r="C80" s="168"/>
      <c r="D80" s="168"/>
      <c r="E80" s="168"/>
      <c r="F80" s="168"/>
      <c r="G80" s="168"/>
      <c r="H80" s="172"/>
      <c r="I80" s="168"/>
      <c r="J80" s="168"/>
    </row>
    <row r="81" spans="1:10">
      <c r="B81" s="173" t="s">
        <v>892</v>
      </c>
      <c r="C81" s="84"/>
      <c r="D81" s="174"/>
      <c r="E81" s="84"/>
      <c r="F81" s="84"/>
      <c r="G81" s="84"/>
      <c r="H81" s="84"/>
    </row>
    <row r="82" spans="1:10">
      <c r="B82" s="173"/>
      <c r="C82" s="84"/>
      <c r="D82" s="174"/>
      <c r="E82" s="84"/>
      <c r="F82" s="84"/>
      <c r="G82" s="84"/>
      <c r="H82" s="84"/>
    </row>
    <row r="83" spans="1:10">
      <c r="B83" s="173"/>
      <c r="C83" s="84"/>
      <c r="D83" s="174"/>
      <c r="E83" s="84"/>
      <c r="F83" s="84"/>
      <c r="G83" s="84"/>
      <c r="H83" s="84"/>
    </row>
    <row r="84" spans="1:10">
      <c r="B84" s="173"/>
      <c r="C84" s="84"/>
      <c r="D84" s="174"/>
      <c r="E84" s="84"/>
      <c r="F84" s="84"/>
      <c r="G84" s="84"/>
      <c r="H84" s="84"/>
    </row>
    <row r="85" spans="1:10">
      <c r="A85" s="84"/>
      <c r="B85" s="175" t="s">
        <v>228</v>
      </c>
      <c r="C85" s="84"/>
      <c r="D85" s="84"/>
      <c r="E85" s="84"/>
      <c r="F85" s="84"/>
      <c r="G85" s="84"/>
      <c r="H85" s="84"/>
      <c r="I85" s="84"/>
      <c r="J85" s="84"/>
    </row>
  </sheetData>
  <printOptions gridLines="1"/>
  <pageMargins left="0.5" right="0" top="0.25" bottom="0.2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workbookViewId="0">
      <selection activeCell="H11" sqref="H11"/>
    </sheetView>
  </sheetViews>
  <sheetFormatPr defaultRowHeight="15"/>
  <cols>
    <col min="1" max="1" width="4.140625" customWidth="1"/>
    <col min="2" max="2" width="32.28515625" customWidth="1"/>
    <col min="3" max="3" width="2" customWidth="1"/>
    <col min="4" max="4" width="12.85546875" customWidth="1"/>
    <col min="5" max="5" width="1.7109375" customWidth="1"/>
    <col min="6" max="6" width="13.28515625" customWidth="1"/>
    <col min="7" max="7" width="1.85546875" customWidth="1"/>
    <col min="8" max="8" width="13.85546875" customWidth="1"/>
    <col min="9" max="9" width="1.5703125" customWidth="1"/>
    <col min="10" max="10" width="13.140625" customWidth="1"/>
  </cols>
  <sheetData>
    <row r="1" spans="1:10" ht="15.75" thickBot="1">
      <c r="A1" s="176">
        <v>1</v>
      </c>
      <c r="B1" s="100" t="s">
        <v>596</v>
      </c>
      <c r="C1" s="177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6">
        <v>2</v>
      </c>
      <c r="B2" s="102" t="s">
        <v>1</v>
      </c>
      <c r="C2" s="103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6">
        <v>3</v>
      </c>
      <c r="B3" s="104" t="s">
        <v>153</v>
      </c>
      <c r="C3" s="103"/>
      <c r="D3" s="109">
        <v>26512</v>
      </c>
      <c r="E3" s="110"/>
      <c r="F3" s="111">
        <v>29000</v>
      </c>
      <c r="G3" s="109"/>
      <c r="H3" s="111">
        <v>29000</v>
      </c>
      <c r="I3" s="111"/>
      <c r="J3" s="111">
        <v>29000</v>
      </c>
    </row>
    <row r="4" spans="1:10">
      <c r="A4" s="176">
        <v>4</v>
      </c>
      <c r="B4" s="104" t="s">
        <v>229</v>
      </c>
      <c r="C4" s="103"/>
      <c r="D4" s="109">
        <v>37338</v>
      </c>
      <c r="E4" s="110"/>
      <c r="F4" s="111">
        <v>27032</v>
      </c>
      <c r="G4" s="111"/>
      <c r="H4" s="111">
        <v>30570</v>
      </c>
      <c r="I4" s="111"/>
      <c r="J4" s="318">
        <v>30520</v>
      </c>
    </row>
    <row r="5" spans="1:10">
      <c r="A5" s="176">
        <v>5</v>
      </c>
      <c r="B5" s="104" t="s">
        <v>230</v>
      </c>
      <c r="C5" s="103"/>
      <c r="D5" s="109">
        <v>1077</v>
      </c>
      <c r="E5" s="110"/>
      <c r="F5" s="161">
        <v>1000</v>
      </c>
      <c r="G5" s="109"/>
      <c r="H5" s="111">
        <v>5000</v>
      </c>
      <c r="I5" s="111"/>
      <c r="J5" s="161">
        <v>3500</v>
      </c>
    </row>
    <row r="6" spans="1:10">
      <c r="A6" s="176">
        <v>6</v>
      </c>
      <c r="B6" s="104" t="s">
        <v>231</v>
      </c>
      <c r="C6" s="103"/>
      <c r="D6" s="109">
        <v>0</v>
      </c>
      <c r="E6" s="110"/>
      <c r="F6" s="111">
        <v>500</v>
      </c>
      <c r="G6" s="109"/>
      <c r="H6" s="111">
        <v>0</v>
      </c>
      <c r="I6" s="111"/>
      <c r="J6" s="111">
        <v>500</v>
      </c>
    </row>
    <row r="7" spans="1:10">
      <c r="A7" s="176">
        <v>7</v>
      </c>
      <c r="B7" s="104" t="s">
        <v>897</v>
      </c>
      <c r="C7" s="103"/>
      <c r="D7" s="109">
        <v>17006</v>
      </c>
      <c r="E7" s="110"/>
      <c r="F7" s="111">
        <v>0</v>
      </c>
      <c r="G7" s="109"/>
      <c r="H7" s="111">
        <v>1775</v>
      </c>
      <c r="I7" s="111"/>
      <c r="J7" s="111">
        <v>0</v>
      </c>
    </row>
    <row r="8" spans="1:10">
      <c r="A8" s="176">
        <v>8</v>
      </c>
      <c r="B8" s="105" t="s">
        <v>15</v>
      </c>
      <c r="C8" s="117"/>
      <c r="D8" s="118">
        <f>SUM(D3:D7)</f>
        <v>81933</v>
      </c>
      <c r="E8" s="119"/>
      <c r="F8" s="118">
        <f>SUM(F3:F7)</f>
        <v>57532</v>
      </c>
      <c r="G8" s="118"/>
      <c r="H8" s="113">
        <f>SUM(H3:H7)</f>
        <v>66345</v>
      </c>
      <c r="I8" s="113"/>
      <c r="J8" s="113">
        <f>SUM(J3:J7)</f>
        <v>63520</v>
      </c>
    </row>
    <row r="9" spans="1:10">
      <c r="A9" s="176">
        <v>9</v>
      </c>
      <c r="B9" s="102" t="s">
        <v>24</v>
      </c>
      <c r="C9" s="103"/>
      <c r="D9" s="110"/>
      <c r="E9" s="110"/>
      <c r="F9" s="109"/>
      <c r="G9" s="109"/>
      <c r="H9" s="111"/>
      <c r="I9" s="111"/>
      <c r="J9" s="111"/>
    </row>
    <row r="10" spans="1:10">
      <c r="A10" s="176">
        <v>10</v>
      </c>
      <c r="B10" s="104" t="s">
        <v>681</v>
      </c>
      <c r="C10" s="103"/>
      <c r="D10" s="109">
        <v>4018</v>
      </c>
      <c r="E10" s="110"/>
      <c r="F10" s="111">
        <v>4100</v>
      </c>
      <c r="G10" s="109"/>
      <c r="H10" s="111">
        <v>4100</v>
      </c>
      <c r="I10" s="111"/>
      <c r="J10" s="111">
        <v>4100</v>
      </c>
    </row>
    <row r="11" spans="1:10">
      <c r="A11" s="176">
        <v>11</v>
      </c>
      <c r="B11" s="112" t="s">
        <v>682</v>
      </c>
      <c r="C11" s="103"/>
      <c r="D11" s="109"/>
      <c r="E11" s="109"/>
      <c r="F11" s="111"/>
      <c r="G11" s="109"/>
      <c r="H11" s="111"/>
      <c r="I11" s="111"/>
      <c r="J11" s="111"/>
    </row>
    <row r="12" spans="1:10">
      <c r="A12" s="176">
        <v>12</v>
      </c>
      <c r="B12" s="104" t="s">
        <v>683</v>
      </c>
      <c r="C12" s="103"/>
      <c r="D12" s="109">
        <v>2969</v>
      </c>
      <c r="E12" s="110"/>
      <c r="F12" s="111">
        <v>3000</v>
      </c>
      <c r="G12" s="109"/>
      <c r="H12" s="111">
        <v>2970</v>
      </c>
      <c r="I12" s="111"/>
      <c r="J12" s="111">
        <v>3000</v>
      </c>
    </row>
    <row r="13" spans="1:10">
      <c r="A13" s="176">
        <v>13</v>
      </c>
      <c r="B13" s="104" t="s">
        <v>898</v>
      </c>
      <c r="C13" s="103"/>
      <c r="D13" s="109">
        <v>0</v>
      </c>
      <c r="E13" s="110"/>
      <c r="F13" s="111">
        <v>0</v>
      </c>
      <c r="G13" s="109"/>
      <c r="H13" s="111">
        <v>5380</v>
      </c>
      <c r="I13" s="111"/>
      <c r="J13" s="111">
        <v>400</v>
      </c>
    </row>
    <row r="14" spans="1:10">
      <c r="A14" s="176">
        <v>14</v>
      </c>
      <c r="B14" s="104" t="s">
        <v>684</v>
      </c>
      <c r="C14" s="103"/>
      <c r="D14" s="109">
        <v>6700</v>
      </c>
      <c r="E14" s="110"/>
      <c r="F14" s="111">
        <v>0</v>
      </c>
      <c r="G14" s="109"/>
      <c r="H14" s="111">
        <v>0</v>
      </c>
      <c r="I14" s="111"/>
      <c r="J14" s="156">
        <v>0</v>
      </c>
    </row>
    <row r="15" spans="1:10">
      <c r="A15" s="176">
        <v>15</v>
      </c>
      <c r="B15" s="104" t="s">
        <v>685</v>
      </c>
      <c r="C15" s="103"/>
      <c r="D15" s="109">
        <v>0</v>
      </c>
      <c r="E15" s="110"/>
      <c r="F15" s="111">
        <v>0</v>
      </c>
      <c r="G15" s="109"/>
      <c r="H15" s="111">
        <v>4</v>
      </c>
      <c r="I15" s="111"/>
      <c r="J15" s="111">
        <v>8</v>
      </c>
    </row>
    <row r="16" spans="1:10">
      <c r="A16" s="176">
        <v>16</v>
      </c>
      <c r="B16" s="104" t="s">
        <v>233</v>
      </c>
      <c r="C16" s="103"/>
      <c r="D16" s="109">
        <v>1646</v>
      </c>
      <c r="E16" s="110"/>
      <c r="F16" s="111">
        <v>1700</v>
      </c>
      <c r="G16" s="109"/>
      <c r="H16" s="111">
        <v>1676</v>
      </c>
      <c r="I16" s="111"/>
      <c r="J16" s="111">
        <v>1700</v>
      </c>
    </row>
    <row r="17" spans="1:10">
      <c r="A17" s="176">
        <v>17</v>
      </c>
      <c r="B17" s="104" t="s">
        <v>234</v>
      </c>
      <c r="C17" s="103"/>
      <c r="D17" s="109">
        <v>7349</v>
      </c>
      <c r="E17" s="110"/>
      <c r="F17" s="111">
        <v>6000</v>
      </c>
      <c r="G17" s="109"/>
      <c r="H17" s="111">
        <v>6837</v>
      </c>
      <c r="I17" s="111"/>
      <c r="J17" s="111">
        <v>7000</v>
      </c>
    </row>
    <row r="18" spans="1:10">
      <c r="A18" s="176">
        <v>18</v>
      </c>
      <c r="B18" s="28" t="s">
        <v>923</v>
      </c>
      <c r="C18" s="103"/>
      <c r="D18" s="109">
        <v>9723</v>
      </c>
      <c r="E18" s="110"/>
      <c r="F18" s="111">
        <v>11814</v>
      </c>
      <c r="G18" s="109"/>
      <c r="H18" s="111">
        <v>12484</v>
      </c>
      <c r="I18" s="111"/>
      <c r="J18" s="116">
        <v>14981</v>
      </c>
    </row>
    <row r="19" spans="1:10">
      <c r="A19" s="176">
        <v>19</v>
      </c>
      <c r="B19" s="104" t="s">
        <v>65</v>
      </c>
      <c r="C19" s="103"/>
      <c r="D19" s="109">
        <v>2543</v>
      </c>
      <c r="E19" s="110"/>
      <c r="F19" s="111">
        <v>2200</v>
      </c>
      <c r="G19" s="109"/>
      <c r="H19" s="111">
        <v>2752</v>
      </c>
      <c r="I19" s="111"/>
      <c r="J19" s="111">
        <v>2800</v>
      </c>
    </row>
    <row r="20" spans="1:10">
      <c r="A20" s="176">
        <v>20</v>
      </c>
      <c r="B20" s="104" t="s">
        <v>66</v>
      </c>
      <c r="C20" s="103"/>
      <c r="D20" s="109">
        <v>3623</v>
      </c>
      <c r="E20" s="110"/>
      <c r="F20" s="111">
        <v>4100</v>
      </c>
      <c r="G20" s="109"/>
      <c r="H20" s="111">
        <v>5485</v>
      </c>
      <c r="I20" s="111"/>
      <c r="J20" s="111">
        <v>5600</v>
      </c>
    </row>
    <row r="21" spans="1:10">
      <c r="A21" s="176">
        <v>21</v>
      </c>
      <c r="B21" s="104" t="s">
        <v>686</v>
      </c>
      <c r="C21" s="103"/>
      <c r="D21" s="109">
        <v>1424</v>
      </c>
      <c r="E21" s="110"/>
      <c r="F21" s="111">
        <v>1200</v>
      </c>
      <c r="G21" s="109"/>
      <c r="H21" s="111">
        <v>2000</v>
      </c>
      <c r="I21" s="111"/>
      <c r="J21" s="111">
        <v>1500</v>
      </c>
    </row>
    <row r="22" spans="1:10">
      <c r="A22" s="176">
        <v>22</v>
      </c>
      <c r="B22" s="104" t="s">
        <v>687</v>
      </c>
      <c r="C22" s="103"/>
      <c r="D22" s="109">
        <v>6461</v>
      </c>
      <c r="E22" s="110"/>
      <c r="F22" s="111">
        <v>8900</v>
      </c>
      <c r="G22" s="109"/>
      <c r="H22" s="111">
        <v>8900</v>
      </c>
      <c r="I22" s="111"/>
      <c r="J22" s="111">
        <v>8900</v>
      </c>
    </row>
    <row r="23" spans="1:10">
      <c r="A23" s="176">
        <v>23</v>
      </c>
      <c r="B23" s="104" t="s">
        <v>235</v>
      </c>
      <c r="C23" s="103"/>
      <c r="D23" s="109">
        <v>0</v>
      </c>
      <c r="E23" s="110"/>
      <c r="F23" s="111">
        <v>1000</v>
      </c>
      <c r="G23" s="109"/>
      <c r="H23" s="111">
        <v>400</v>
      </c>
      <c r="I23" s="111"/>
      <c r="J23" s="111">
        <v>1000</v>
      </c>
    </row>
    <row r="24" spans="1:10">
      <c r="A24" s="176">
        <v>24</v>
      </c>
      <c r="B24" s="104" t="s">
        <v>236</v>
      </c>
      <c r="C24" s="103"/>
      <c r="D24" s="109">
        <v>0</v>
      </c>
      <c r="E24" s="110"/>
      <c r="F24" s="111">
        <v>50</v>
      </c>
      <c r="G24" s="109"/>
      <c r="H24" s="111">
        <v>0</v>
      </c>
      <c r="I24" s="111"/>
      <c r="J24" s="111">
        <v>50</v>
      </c>
    </row>
    <row r="25" spans="1:10">
      <c r="A25" s="176">
        <v>25</v>
      </c>
      <c r="B25" s="104" t="s">
        <v>237</v>
      </c>
      <c r="C25" s="103"/>
      <c r="D25" s="109">
        <v>0</v>
      </c>
      <c r="E25" s="110"/>
      <c r="F25" s="111">
        <v>250</v>
      </c>
      <c r="G25" s="109"/>
      <c r="H25" s="111">
        <v>0</v>
      </c>
      <c r="I25" s="111"/>
      <c r="J25" s="111">
        <v>250</v>
      </c>
    </row>
    <row r="26" spans="1:10">
      <c r="A26" s="176">
        <v>26</v>
      </c>
      <c r="B26" s="104" t="s">
        <v>688</v>
      </c>
      <c r="C26" s="103"/>
      <c r="D26" s="109">
        <v>2210</v>
      </c>
      <c r="E26" s="110"/>
      <c r="F26" s="111">
        <v>2500</v>
      </c>
      <c r="G26" s="109"/>
      <c r="H26" s="111">
        <v>1500</v>
      </c>
      <c r="I26" s="111"/>
      <c r="J26" s="111">
        <v>2500</v>
      </c>
    </row>
    <row r="27" spans="1:10">
      <c r="A27" s="176">
        <v>27</v>
      </c>
      <c r="B27" s="104" t="s">
        <v>611</v>
      </c>
      <c r="C27" s="103"/>
      <c r="D27" s="109">
        <v>8858</v>
      </c>
      <c r="E27" s="110"/>
      <c r="F27" s="111">
        <v>0</v>
      </c>
      <c r="G27" s="109"/>
      <c r="H27" s="111">
        <v>0</v>
      </c>
      <c r="I27" s="111"/>
      <c r="J27" s="111">
        <v>0</v>
      </c>
    </row>
    <row r="28" spans="1:10">
      <c r="A28" s="176">
        <v>28</v>
      </c>
      <c r="B28" s="104" t="s">
        <v>689</v>
      </c>
      <c r="C28" s="103"/>
      <c r="D28" s="109">
        <v>259</v>
      </c>
      <c r="E28" s="110"/>
      <c r="F28" s="111">
        <v>500</v>
      </c>
      <c r="G28" s="109"/>
      <c r="H28" s="111">
        <v>31</v>
      </c>
      <c r="I28" s="111"/>
      <c r="J28" s="111">
        <v>500</v>
      </c>
    </row>
    <row r="29" spans="1:10">
      <c r="A29" s="176">
        <v>29</v>
      </c>
      <c r="B29" s="102" t="s">
        <v>34</v>
      </c>
      <c r="C29" s="103"/>
      <c r="D29" s="109"/>
      <c r="E29" s="110"/>
      <c r="F29" s="111"/>
      <c r="G29" s="109"/>
      <c r="H29" s="111"/>
      <c r="I29" s="111"/>
      <c r="J29" s="111"/>
    </row>
    <row r="30" spans="1:10">
      <c r="A30" s="176">
        <v>30</v>
      </c>
      <c r="B30" s="104" t="s">
        <v>899</v>
      </c>
      <c r="C30" s="103"/>
      <c r="D30" s="111">
        <v>35100</v>
      </c>
      <c r="E30" s="110"/>
      <c r="F30" s="111">
        <v>7000</v>
      </c>
      <c r="G30" s="109"/>
      <c r="H30" s="111">
        <v>6620</v>
      </c>
      <c r="I30" s="111"/>
      <c r="J30" s="111">
        <v>7000</v>
      </c>
    </row>
    <row r="31" spans="1:10">
      <c r="A31" s="176">
        <v>31</v>
      </c>
      <c r="B31" s="104" t="s">
        <v>238</v>
      </c>
      <c r="C31" s="103"/>
      <c r="D31" s="109"/>
      <c r="E31" s="110"/>
      <c r="F31" s="111"/>
      <c r="G31" s="109"/>
      <c r="H31" s="111"/>
      <c r="I31" s="111"/>
      <c r="J31" s="111"/>
    </row>
    <row r="32" spans="1:10">
      <c r="A32" s="176">
        <v>32</v>
      </c>
      <c r="B32" s="112" t="s">
        <v>76</v>
      </c>
      <c r="C32" s="103"/>
      <c r="D32" s="109">
        <v>3000</v>
      </c>
      <c r="E32" s="110"/>
      <c r="F32" s="111">
        <v>3000</v>
      </c>
      <c r="G32" s="109"/>
      <c r="H32" s="111">
        <v>3000</v>
      </c>
      <c r="I32" s="111"/>
      <c r="J32" s="113">
        <v>2000</v>
      </c>
    </row>
    <row r="33" spans="1:10">
      <c r="A33" s="176">
        <v>33</v>
      </c>
      <c r="B33" s="152" t="s">
        <v>77</v>
      </c>
      <c r="C33" s="103"/>
      <c r="D33" s="109">
        <v>5000</v>
      </c>
      <c r="E33" s="110"/>
      <c r="F33" s="111">
        <v>0</v>
      </c>
      <c r="G33" s="109">
        <v>0</v>
      </c>
      <c r="H33" s="111">
        <v>0</v>
      </c>
      <c r="I33" s="111">
        <v>0</v>
      </c>
      <c r="J33" s="111">
        <v>0</v>
      </c>
    </row>
    <row r="34" spans="1:10">
      <c r="A34" s="176">
        <v>34</v>
      </c>
      <c r="B34" s="102" t="s">
        <v>36</v>
      </c>
      <c r="C34" s="103"/>
      <c r="D34" s="109"/>
      <c r="E34" s="110"/>
      <c r="F34" s="111"/>
      <c r="G34" s="109"/>
      <c r="H34" s="111"/>
      <c r="I34" s="111"/>
      <c r="J34" s="111"/>
    </row>
    <row r="35" spans="1:10">
      <c r="A35" s="176">
        <v>35</v>
      </c>
      <c r="B35" s="104" t="s">
        <v>239</v>
      </c>
      <c r="C35" s="103"/>
      <c r="D35" s="109">
        <v>0</v>
      </c>
      <c r="E35" s="110"/>
      <c r="F35" s="111">
        <v>0</v>
      </c>
      <c r="G35" s="109"/>
      <c r="H35" s="111">
        <v>0</v>
      </c>
      <c r="I35" s="111"/>
      <c r="J35" s="111">
        <v>0</v>
      </c>
    </row>
    <row r="36" spans="1:10">
      <c r="A36" s="176">
        <v>36</v>
      </c>
      <c r="B36" s="115" t="s">
        <v>900</v>
      </c>
      <c r="C36" s="103"/>
      <c r="D36" s="109">
        <v>0</v>
      </c>
      <c r="E36" s="110"/>
      <c r="F36" s="111">
        <v>0</v>
      </c>
      <c r="G36" s="109"/>
      <c r="H36" s="156">
        <v>26586</v>
      </c>
      <c r="I36" s="111"/>
      <c r="J36" s="111">
        <v>0</v>
      </c>
    </row>
    <row r="37" spans="1:10">
      <c r="A37" s="176">
        <v>37</v>
      </c>
      <c r="B37" s="105" t="s">
        <v>39</v>
      </c>
      <c r="C37" s="117"/>
      <c r="D37" s="122">
        <f>SUM(D10:D36)</f>
        <v>100883</v>
      </c>
      <c r="E37" s="178"/>
      <c r="F37" s="122">
        <f>SUM(F10:F36)</f>
        <v>57314</v>
      </c>
      <c r="G37" s="122"/>
      <c r="H37" s="123">
        <f>SUM(H10:H36)</f>
        <v>90725</v>
      </c>
      <c r="I37" s="123"/>
      <c r="J37" s="123">
        <f>SUM(J10:J36)</f>
        <v>63289</v>
      </c>
    </row>
    <row r="38" spans="1:10" ht="15.75" thickBot="1">
      <c r="A38" s="176">
        <v>38</v>
      </c>
      <c r="B38" s="105" t="s">
        <v>40</v>
      </c>
      <c r="C38" s="117"/>
      <c r="D38" s="120">
        <f>D8-D37</f>
        <v>-18950</v>
      </c>
      <c r="E38" s="119"/>
      <c r="F38" s="120">
        <f>F8-F37</f>
        <v>218</v>
      </c>
      <c r="G38" s="118"/>
      <c r="H38" s="120">
        <f>H8-H37</f>
        <v>-24380</v>
      </c>
      <c r="I38" s="118"/>
      <c r="J38" s="120">
        <f>J8-J37</f>
        <v>231</v>
      </c>
    </row>
    <row r="39" spans="1:10" ht="15.75" thickTop="1">
      <c r="A39" s="176"/>
      <c r="B39" s="168"/>
      <c r="C39" s="168"/>
      <c r="D39" s="168"/>
      <c r="E39" s="168"/>
      <c r="F39" s="168"/>
      <c r="G39" s="168"/>
      <c r="H39" s="168"/>
      <c r="I39" s="168"/>
      <c r="J39" s="168"/>
    </row>
    <row r="40" spans="1:10">
      <c r="A40" s="176"/>
      <c r="B40" s="215" t="s">
        <v>748</v>
      </c>
      <c r="D40" s="84" t="s">
        <v>240</v>
      </c>
    </row>
    <row r="41" spans="1:10">
      <c r="A41" s="176"/>
      <c r="B41" s="215" t="s">
        <v>749</v>
      </c>
      <c r="D41" s="84" t="s">
        <v>241</v>
      </c>
    </row>
    <row r="42" spans="1:10">
      <c r="B42" s="270" t="s">
        <v>750</v>
      </c>
      <c r="D42" s="84" t="s">
        <v>242</v>
      </c>
    </row>
    <row r="43" spans="1:10">
      <c r="B43" s="270" t="s">
        <v>751</v>
      </c>
      <c r="D43" s="84" t="s">
        <v>243</v>
      </c>
    </row>
    <row r="44" spans="1:10">
      <c r="B44" s="173"/>
      <c r="D44" s="84"/>
    </row>
    <row r="47" spans="1:10">
      <c r="B47" s="125" t="s">
        <v>244</v>
      </c>
    </row>
  </sheetData>
  <printOptions gridLines="1"/>
  <pageMargins left="0.5" right="0" top="0.25" bottom="0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22" workbookViewId="0">
      <selection activeCell="J4" sqref="J4"/>
    </sheetView>
  </sheetViews>
  <sheetFormatPr defaultRowHeight="15"/>
  <cols>
    <col min="1" max="1" width="2.85546875" customWidth="1"/>
    <col min="2" max="2" width="32.5703125" customWidth="1"/>
    <col min="3" max="3" width="1.7109375" customWidth="1"/>
    <col min="4" max="4" width="12.7109375" customWidth="1"/>
    <col min="5" max="5" width="1.5703125" customWidth="1"/>
    <col min="6" max="6" width="13.28515625" customWidth="1"/>
    <col min="7" max="7" width="1.7109375" customWidth="1"/>
    <col min="8" max="8" width="13.7109375" customWidth="1"/>
    <col min="9" max="9" width="1.28515625" customWidth="1"/>
    <col min="10" max="10" width="13.140625" customWidth="1"/>
  </cols>
  <sheetData>
    <row r="1" spans="1:10" ht="15.75" thickBot="1">
      <c r="A1" s="179">
        <v>1</v>
      </c>
      <c r="B1" s="180" t="s">
        <v>597</v>
      </c>
      <c r="C1" s="177"/>
      <c r="D1" s="3" t="s">
        <v>607</v>
      </c>
      <c r="E1" s="4"/>
      <c r="F1" s="5" t="s">
        <v>0</v>
      </c>
      <c r="G1" s="4"/>
      <c r="H1" s="3" t="s">
        <v>608</v>
      </c>
      <c r="I1" s="4"/>
      <c r="J1" s="3" t="s">
        <v>609</v>
      </c>
    </row>
    <row r="2" spans="1:10" ht="16.5">
      <c r="A2" s="179">
        <v>2</v>
      </c>
      <c r="B2" s="181" t="s">
        <v>1</v>
      </c>
      <c r="C2" s="131"/>
      <c r="D2" s="8" t="s">
        <v>2</v>
      </c>
      <c r="E2" s="8"/>
      <c r="F2" s="9" t="s">
        <v>3</v>
      </c>
      <c r="G2" s="9"/>
      <c r="H2" s="9" t="s">
        <v>4</v>
      </c>
      <c r="I2" s="9"/>
      <c r="J2" s="9" t="s">
        <v>5</v>
      </c>
    </row>
    <row r="3" spans="1:10">
      <c r="A3" s="179">
        <v>3</v>
      </c>
      <c r="B3" s="182" t="s">
        <v>153</v>
      </c>
      <c r="C3" s="131"/>
      <c r="D3" s="109">
        <v>271747</v>
      </c>
      <c r="E3" s="110"/>
      <c r="F3" s="111">
        <v>269000</v>
      </c>
      <c r="G3" s="111"/>
      <c r="H3" s="111">
        <v>269000</v>
      </c>
      <c r="I3" s="111"/>
      <c r="J3" s="116">
        <v>314700</v>
      </c>
    </row>
    <row r="4" spans="1:10">
      <c r="A4" s="179">
        <v>4</v>
      </c>
      <c r="B4" s="183" t="s">
        <v>245</v>
      </c>
      <c r="C4" s="131"/>
      <c r="D4" s="109">
        <v>88</v>
      </c>
      <c r="E4" s="110"/>
      <c r="F4" s="111">
        <v>0</v>
      </c>
      <c r="G4" s="109"/>
      <c r="H4" s="109">
        <v>112</v>
      </c>
      <c r="I4" s="109"/>
      <c r="J4" s="109">
        <v>0</v>
      </c>
    </row>
    <row r="5" spans="1:10">
      <c r="A5" s="179">
        <v>5</v>
      </c>
      <c r="B5" s="183" t="s">
        <v>246</v>
      </c>
      <c r="C5" s="131"/>
      <c r="D5" s="109">
        <v>2000</v>
      </c>
      <c r="E5" s="110"/>
      <c r="F5" s="111">
        <v>1000</v>
      </c>
      <c r="G5" s="109"/>
      <c r="H5" s="111">
        <v>1000</v>
      </c>
      <c r="I5" s="109"/>
      <c r="J5" s="111">
        <v>1000</v>
      </c>
    </row>
    <row r="6" spans="1:10">
      <c r="A6" s="179">
        <v>6</v>
      </c>
      <c r="B6" s="183" t="s">
        <v>247</v>
      </c>
      <c r="C6" s="131"/>
      <c r="D6" s="109">
        <v>306</v>
      </c>
      <c r="E6" s="110"/>
      <c r="F6" s="113">
        <v>0</v>
      </c>
      <c r="G6" s="111"/>
      <c r="H6" s="111">
        <v>681</v>
      </c>
      <c r="I6" s="111"/>
      <c r="J6" s="113">
        <v>0</v>
      </c>
    </row>
    <row r="7" spans="1:10">
      <c r="A7" s="179">
        <v>7</v>
      </c>
      <c r="B7" s="183" t="s">
        <v>972</v>
      </c>
      <c r="C7" s="131"/>
      <c r="D7" s="109">
        <v>500</v>
      </c>
      <c r="E7" s="110"/>
      <c r="F7" s="113">
        <v>0</v>
      </c>
      <c r="G7" s="111"/>
      <c r="H7" s="111">
        <v>7500</v>
      </c>
      <c r="I7" s="111"/>
      <c r="J7" s="113">
        <v>0</v>
      </c>
    </row>
    <row r="8" spans="1:10">
      <c r="A8" s="179">
        <v>8</v>
      </c>
      <c r="B8" s="183" t="s">
        <v>951</v>
      </c>
      <c r="C8" s="131"/>
      <c r="D8" s="109">
        <v>3510</v>
      </c>
      <c r="E8" s="110"/>
      <c r="F8" s="113">
        <v>0</v>
      </c>
      <c r="G8" s="111"/>
      <c r="H8" s="111">
        <v>16420</v>
      </c>
      <c r="I8" s="111"/>
      <c r="J8" s="113">
        <v>0</v>
      </c>
    </row>
    <row r="9" spans="1:10">
      <c r="A9" s="179">
        <v>9</v>
      </c>
      <c r="B9" s="184" t="s">
        <v>248</v>
      </c>
      <c r="C9" s="131"/>
      <c r="D9" s="111">
        <v>140000</v>
      </c>
      <c r="E9" s="153"/>
      <c r="F9" s="111">
        <v>178500</v>
      </c>
      <c r="G9" s="111"/>
      <c r="H9" s="111">
        <v>178500</v>
      </c>
      <c r="I9" s="111"/>
      <c r="J9" s="116">
        <v>178500</v>
      </c>
    </row>
    <row r="10" spans="1:10">
      <c r="A10" s="179">
        <v>10</v>
      </c>
      <c r="B10" s="184" t="s">
        <v>249</v>
      </c>
      <c r="C10" s="131"/>
      <c r="D10" s="111">
        <v>44362</v>
      </c>
      <c r="E10" s="153"/>
      <c r="F10" s="111">
        <v>0</v>
      </c>
      <c r="G10" s="111"/>
      <c r="H10" s="111">
        <v>0</v>
      </c>
      <c r="I10" s="111"/>
      <c r="J10" s="113">
        <v>0</v>
      </c>
    </row>
    <row r="11" spans="1:10">
      <c r="A11" s="179">
        <v>11</v>
      </c>
      <c r="B11" s="185" t="s">
        <v>901</v>
      </c>
      <c r="C11" s="131"/>
      <c r="D11" s="111">
        <v>0</v>
      </c>
      <c r="E11" s="153"/>
      <c r="F11" s="111">
        <v>0</v>
      </c>
      <c r="G11" s="111"/>
      <c r="H11" s="111">
        <v>0</v>
      </c>
      <c r="I11" s="111"/>
      <c r="J11" s="113">
        <v>0</v>
      </c>
    </row>
    <row r="12" spans="1:10">
      <c r="A12" s="179">
        <v>12</v>
      </c>
      <c r="B12" s="186" t="s">
        <v>15</v>
      </c>
      <c r="C12" s="155"/>
      <c r="D12" s="118">
        <f>SUM(D3:D11)</f>
        <v>462513</v>
      </c>
      <c r="E12" s="119"/>
      <c r="F12" s="118">
        <f>SUM(F3:F11)</f>
        <v>448500</v>
      </c>
      <c r="G12" s="118"/>
      <c r="H12" s="113">
        <f>SUM(H3:H11)</f>
        <v>473213</v>
      </c>
      <c r="I12" s="113"/>
      <c r="J12" s="113">
        <f>SUM(J3:J11)</f>
        <v>494200</v>
      </c>
    </row>
    <row r="13" spans="1:10">
      <c r="A13" s="179">
        <v>13</v>
      </c>
      <c r="B13" s="181" t="s">
        <v>17</v>
      </c>
      <c r="C13" s="131"/>
      <c r="D13" s="109"/>
      <c r="E13" s="110"/>
      <c r="F13" s="109"/>
      <c r="G13" s="109"/>
      <c r="H13" s="111"/>
      <c r="I13" s="109"/>
      <c r="J13" s="109"/>
    </row>
    <row r="14" spans="1:10">
      <c r="A14" s="179">
        <v>14</v>
      </c>
      <c r="B14" s="183" t="s">
        <v>971</v>
      </c>
      <c r="C14" s="131"/>
      <c r="D14" s="109">
        <v>250914</v>
      </c>
      <c r="E14" s="110"/>
      <c r="F14" s="111">
        <v>221224</v>
      </c>
      <c r="G14" s="109"/>
      <c r="H14" s="111">
        <v>248022</v>
      </c>
      <c r="I14" s="111"/>
      <c r="J14" s="113">
        <v>278291</v>
      </c>
    </row>
    <row r="15" spans="1:10">
      <c r="A15" s="179">
        <v>15</v>
      </c>
      <c r="B15" s="185" t="s">
        <v>958</v>
      </c>
      <c r="C15" s="131"/>
      <c r="D15" s="109">
        <v>10767</v>
      </c>
      <c r="E15" s="110"/>
      <c r="F15" s="111">
        <v>9800</v>
      </c>
      <c r="G15" s="109"/>
      <c r="H15" s="111">
        <v>8565</v>
      </c>
      <c r="I15" s="111"/>
      <c r="J15" s="113">
        <v>10000</v>
      </c>
    </row>
    <row r="16" spans="1:10">
      <c r="A16" s="179">
        <v>16</v>
      </c>
      <c r="B16" s="183" t="s">
        <v>250</v>
      </c>
      <c r="C16" s="131"/>
      <c r="D16" s="109">
        <v>15613</v>
      </c>
      <c r="E16" s="110"/>
      <c r="F16" s="111">
        <v>14634</v>
      </c>
      <c r="G16" s="109"/>
      <c r="H16" s="111">
        <v>15908</v>
      </c>
      <c r="I16" s="111"/>
      <c r="J16" s="113">
        <v>17874</v>
      </c>
    </row>
    <row r="17" spans="1:10">
      <c r="A17" s="179">
        <v>17</v>
      </c>
      <c r="B17" s="183" t="s">
        <v>251</v>
      </c>
      <c r="C17" s="131"/>
      <c r="D17" s="109">
        <v>3652</v>
      </c>
      <c r="E17" s="110"/>
      <c r="F17" s="111">
        <v>3423</v>
      </c>
      <c r="G17" s="109"/>
      <c r="H17" s="111">
        <v>3721</v>
      </c>
      <c r="I17" s="111"/>
      <c r="J17" s="113">
        <v>4180</v>
      </c>
    </row>
    <row r="18" spans="1:10">
      <c r="A18" s="179">
        <v>18</v>
      </c>
      <c r="B18" s="183" t="s">
        <v>22</v>
      </c>
      <c r="C18" s="131"/>
      <c r="D18" s="109">
        <v>8041</v>
      </c>
      <c r="E18" s="110"/>
      <c r="F18" s="111">
        <v>13624</v>
      </c>
      <c r="G18" s="109"/>
      <c r="H18" s="111">
        <v>15395</v>
      </c>
      <c r="I18" s="111"/>
      <c r="J18" s="113">
        <v>16126</v>
      </c>
    </row>
    <row r="19" spans="1:10">
      <c r="A19" s="179">
        <v>19</v>
      </c>
      <c r="B19" s="183" t="s">
        <v>987</v>
      </c>
      <c r="C19" s="131"/>
      <c r="D19" s="109">
        <v>49153</v>
      </c>
      <c r="E19" s="110"/>
      <c r="F19" s="111">
        <v>67947</v>
      </c>
      <c r="G19" s="109"/>
      <c r="H19" s="111">
        <v>58933</v>
      </c>
      <c r="I19" s="111"/>
      <c r="J19" s="116">
        <v>48437</v>
      </c>
    </row>
    <row r="20" spans="1:10">
      <c r="A20" s="179">
        <v>20</v>
      </c>
      <c r="B20" s="181" t="s">
        <v>24</v>
      </c>
      <c r="C20" s="131"/>
      <c r="D20" s="109"/>
      <c r="E20" s="110"/>
      <c r="F20" s="111"/>
      <c r="G20" s="109"/>
      <c r="H20" s="109"/>
      <c r="I20" s="109"/>
      <c r="J20" s="111"/>
    </row>
    <row r="21" spans="1:10">
      <c r="A21" s="179">
        <v>21</v>
      </c>
      <c r="B21" s="182" t="s">
        <v>252</v>
      </c>
      <c r="C21" s="131"/>
      <c r="D21" s="111">
        <v>7561</v>
      </c>
      <c r="E21" s="153"/>
      <c r="F21" s="111">
        <v>6000</v>
      </c>
      <c r="G21" s="111"/>
      <c r="H21" s="111">
        <v>7344</v>
      </c>
      <c r="I21" s="111"/>
      <c r="J21" s="111">
        <v>6000</v>
      </c>
    </row>
    <row r="22" spans="1:10">
      <c r="A22" s="179">
        <v>22</v>
      </c>
      <c r="B22" s="182" t="s">
        <v>253</v>
      </c>
      <c r="C22" s="131"/>
      <c r="D22" s="111"/>
      <c r="E22" s="153"/>
      <c r="F22" s="111"/>
      <c r="G22" s="111"/>
      <c r="H22" s="111"/>
      <c r="I22" s="111"/>
      <c r="J22" s="111"/>
    </row>
    <row r="23" spans="1:10">
      <c r="A23" s="179">
        <v>23</v>
      </c>
      <c r="B23" s="183" t="s">
        <v>254</v>
      </c>
      <c r="C23" s="131"/>
      <c r="D23" s="111">
        <v>137</v>
      </c>
      <c r="E23" s="153"/>
      <c r="F23" s="111">
        <v>250</v>
      </c>
      <c r="G23" s="111"/>
      <c r="H23" s="111">
        <v>168</v>
      </c>
      <c r="I23" s="111"/>
      <c r="J23" s="111">
        <v>250</v>
      </c>
    </row>
    <row r="24" spans="1:10">
      <c r="A24" s="179">
        <v>24</v>
      </c>
      <c r="B24" s="183" t="s">
        <v>255</v>
      </c>
      <c r="C24" s="131"/>
      <c r="D24" s="111">
        <v>1244</v>
      </c>
      <c r="E24" s="153"/>
      <c r="F24" s="111">
        <v>1000</v>
      </c>
      <c r="G24" s="111"/>
      <c r="H24" s="111">
        <v>773</v>
      </c>
      <c r="I24" s="111"/>
      <c r="J24" s="111">
        <v>1000</v>
      </c>
    </row>
    <row r="25" spans="1:10">
      <c r="A25" s="179">
        <v>25</v>
      </c>
      <c r="B25" s="183" t="s">
        <v>256</v>
      </c>
      <c r="C25" s="131"/>
      <c r="D25" s="111">
        <v>37469</v>
      </c>
      <c r="E25" s="153"/>
      <c r="F25" s="111">
        <v>39717</v>
      </c>
      <c r="G25" s="111"/>
      <c r="H25" s="111">
        <v>37469</v>
      </c>
      <c r="I25" s="111"/>
      <c r="J25" s="111">
        <v>41000</v>
      </c>
    </row>
    <row r="26" spans="1:10">
      <c r="A26" s="179">
        <v>26</v>
      </c>
      <c r="B26" s="183" t="s">
        <v>257</v>
      </c>
      <c r="C26" s="131"/>
      <c r="D26" s="111">
        <v>530</v>
      </c>
      <c r="E26" s="153"/>
      <c r="F26" s="111">
        <v>500</v>
      </c>
      <c r="G26" s="111"/>
      <c r="H26" s="111">
        <v>913</v>
      </c>
      <c r="I26" s="111"/>
      <c r="J26" s="111">
        <v>500</v>
      </c>
    </row>
    <row r="27" spans="1:10">
      <c r="A27" s="179">
        <v>27</v>
      </c>
      <c r="B27" s="183" t="s">
        <v>258</v>
      </c>
      <c r="C27" s="131"/>
      <c r="D27" s="111">
        <v>9</v>
      </c>
      <c r="E27" s="153"/>
      <c r="F27" s="111">
        <v>100</v>
      </c>
      <c r="G27" s="111"/>
      <c r="H27" s="111">
        <v>0</v>
      </c>
      <c r="I27" s="111"/>
      <c r="J27" s="111">
        <v>200</v>
      </c>
    </row>
    <row r="28" spans="1:10">
      <c r="A28" s="179">
        <v>28</v>
      </c>
      <c r="B28" s="183" t="s">
        <v>938</v>
      </c>
      <c r="C28" s="131"/>
      <c r="D28" s="111">
        <v>2644</v>
      </c>
      <c r="E28" s="153"/>
      <c r="F28" s="111">
        <v>8600</v>
      </c>
      <c r="G28" s="111"/>
      <c r="H28" s="156">
        <v>3386</v>
      </c>
      <c r="I28" s="111"/>
      <c r="J28" s="111">
        <v>4000</v>
      </c>
    </row>
    <row r="29" spans="1:10">
      <c r="A29" s="179">
        <v>29</v>
      </c>
      <c r="B29" s="183" t="s">
        <v>259</v>
      </c>
      <c r="C29" s="131"/>
      <c r="D29" s="111">
        <v>8433</v>
      </c>
      <c r="E29" s="153"/>
      <c r="F29" s="111">
        <v>16000</v>
      </c>
      <c r="G29" s="111"/>
      <c r="H29" s="156">
        <v>9750</v>
      </c>
      <c r="I29" s="111"/>
      <c r="J29" s="111">
        <v>11000</v>
      </c>
    </row>
    <row r="30" spans="1:10">
      <c r="A30" s="179">
        <v>30</v>
      </c>
      <c r="B30" s="183" t="s">
        <v>260</v>
      </c>
      <c r="C30" s="131" t="s">
        <v>261</v>
      </c>
      <c r="D30" s="111">
        <v>190</v>
      </c>
      <c r="E30" s="153"/>
      <c r="F30" s="111">
        <v>500</v>
      </c>
      <c r="G30" s="111"/>
      <c r="H30" s="111">
        <v>0</v>
      </c>
      <c r="I30" s="111"/>
      <c r="J30" s="111">
        <v>200</v>
      </c>
    </row>
    <row r="31" spans="1:10">
      <c r="A31" s="179">
        <v>31</v>
      </c>
      <c r="B31" s="28" t="s">
        <v>937</v>
      </c>
      <c r="C31" s="131"/>
      <c r="D31" s="111">
        <v>15465.47</v>
      </c>
      <c r="E31" s="153"/>
      <c r="F31" s="111">
        <v>18706</v>
      </c>
      <c r="G31" s="111"/>
      <c r="H31" s="111">
        <v>17409</v>
      </c>
      <c r="I31" s="111"/>
      <c r="J31" s="113">
        <v>20891</v>
      </c>
    </row>
    <row r="32" spans="1:10">
      <c r="A32" s="179">
        <v>32</v>
      </c>
      <c r="B32" s="182" t="s">
        <v>262</v>
      </c>
      <c r="C32" s="131"/>
      <c r="D32" s="111">
        <v>3770.9</v>
      </c>
      <c r="E32" s="153"/>
      <c r="F32" s="111">
        <v>2000</v>
      </c>
      <c r="G32" s="111"/>
      <c r="H32" s="111">
        <v>4730</v>
      </c>
      <c r="I32" s="111"/>
      <c r="J32" s="111">
        <v>2000</v>
      </c>
    </row>
    <row r="33" spans="1:10">
      <c r="A33" s="179">
        <v>33</v>
      </c>
      <c r="B33" s="182" t="s">
        <v>952</v>
      </c>
      <c r="C33" s="131"/>
      <c r="D33" s="111">
        <v>0</v>
      </c>
      <c r="E33" s="153"/>
      <c r="F33" s="111">
        <v>0</v>
      </c>
      <c r="G33" s="111"/>
      <c r="H33" s="111">
        <v>160</v>
      </c>
      <c r="I33" s="111"/>
      <c r="J33" s="111">
        <v>0</v>
      </c>
    </row>
    <row r="34" spans="1:10">
      <c r="A34" s="179">
        <v>34</v>
      </c>
      <c r="B34" s="183" t="s">
        <v>939</v>
      </c>
      <c r="C34" s="131"/>
      <c r="D34" s="111">
        <v>9290</v>
      </c>
      <c r="E34" s="153"/>
      <c r="F34" s="111">
        <v>5000</v>
      </c>
      <c r="G34" s="111"/>
      <c r="H34" s="111">
        <v>6447</v>
      </c>
      <c r="I34" s="111"/>
      <c r="J34" s="111">
        <v>5000</v>
      </c>
    </row>
    <row r="35" spans="1:10">
      <c r="A35" s="179">
        <v>35</v>
      </c>
      <c r="B35" s="185" t="s">
        <v>973</v>
      </c>
      <c r="C35" s="131"/>
      <c r="D35" s="111">
        <v>24263</v>
      </c>
      <c r="E35" s="153"/>
      <c r="F35" s="111">
        <v>21500</v>
      </c>
      <c r="G35" s="111"/>
      <c r="H35" s="111">
        <v>10534</v>
      </c>
      <c r="I35" s="111"/>
      <c r="J35" s="113">
        <v>16000</v>
      </c>
    </row>
    <row r="36" spans="1:10">
      <c r="A36" s="179">
        <v>36</v>
      </c>
      <c r="B36" s="185" t="s">
        <v>974</v>
      </c>
      <c r="C36" s="131"/>
      <c r="D36" s="111"/>
      <c r="E36" s="153"/>
      <c r="F36" s="111"/>
      <c r="G36" s="111"/>
      <c r="H36" s="111"/>
      <c r="I36" s="111"/>
      <c r="J36" s="113"/>
    </row>
    <row r="37" spans="1:10">
      <c r="A37" s="179">
        <v>37</v>
      </c>
      <c r="B37" s="182" t="s">
        <v>263</v>
      </c>
      <c r="C37" s="131"/>
      <c r="D37" s="111">
        <v>320</v>
      </c>
      <c r="E37" s="153"/>
      <c r="F37" s="111">
        <v>450</v>
      </c>
      <c r="G37" s="111"/>
      <c r="H37" s="111">
        <v>0</v>
      </c>
      <c r="I37" s="111"/>
      <c r="J37" s="111">
        <v>450</v>
      </c>
    </row>
    <row r="38" spans="1:10">
      <c r="A38" s="179">
        <v>38</v>
      </c>
      <c r="B38" s="187" t="s">
        <v>940</v>
      </c>
      <c r="C38" s="131"/>
      <c r="D38" s="111">
        <v>3833</v>
      </c>
      <c r="E38" s="153"/>
      <c r="F38" s="111">
        <v>8300</v>
      </c>
      <c r="G38" s="111"/>
      <c r="H38" s="111">
        <v>8948</v>
      </c>
      <c r="I38" s="111"/>
      <c r="J38" s="113">
        <v>8300</v>
      </c>
    </row>
    <row r="39" spans="1:10">
      <c r="A39" s="179">
        <v>39</v>
      </c>
      <c r="B39" s="187">
        <v>1800</v>
      </c>
      <c r="C39" s="131"/>
      <c r="D39" s="111"/>
      <c r="E39" s="153"/>
      <c r="F39" s="111"/>
      <c r="G39" s="111"/>
      <c r="H39" s="111"/>
      <c r="I39" s="111"/>
      <c r="J39" s="111"/>
    </row>
    <row r="40" spans="1:10">
      <c r="A40" s="179">
        <v>40</v>
      </c>
      <c r="B40" s="182" t="s">
        <v>264</v>
      </c>
      <c r="C40" s="131"/>
      <c r="D40" s="172">
        <v>866</v>
      </c>
      <c r="F40" s="172">
        <v>800</v>
      </c>
      <c r="H40" s="172">
        <v>201</v>
      </c>
      <c r="J40" s="111">
        <v>500</v>
      </c>
    </row>
    <row r="41" spans="1:10">
      <c r="A41" s="179">
        <v>41</v>
      </c>
      <c r="B41" s="10" t="s">
        <v>856</v>
      </c>
      <c r="C41" s="131"/>
      <c r="D41" s="172">
        <v>0</v>
      </c>
      <c r="F41" s="172">
        <v>0</v>
      </c>
      <c r="H41" s="172">
        <v>0</v>
      </c>
      <c r="J41" s="111">
        <v>1000</v>
      </c>
    </row>
    <row r="42" spans="1:10">
      <c r="A42" s="179">
        <v>42</v>
      </c>
      <c r="B42" s="182" t="s">
        <v>612</v>
      </c>
      <c r="C42" s="131"/>
      <c r="D42" s="172">
        <v>21</v>
      </c>
      <c r="F42" s="172">
        <v>0</v>
      </c>
      <c r="H42" s="172">
        <v>0</v>
      </c>
      <c r="J42" s="111">
        <v>0</v>
      </c>
    </row>
    <row r="43" spans="1:10">
      <c r="A43" s="179">
        <v>43</v>
      </c>
      <c r="B43" s="182" t="s">
        <v>32</v>
      </c>
      <c r="C43" s="131"/>
      <c r="D43" s="189">
        <v>786</v>
      </c>
      <c r="E43" s="153"/>
      <c r="F43" s="111">
        <v>1000</v>
      </c>
      <c r="G43" s="111"/>
      <c r="H43" s="111">
        <v>1014</v>
      </c>
      <c r="I43" s="111"/>
      <c r="J43" s="111">
        <v>1000</v>
      </c>
    </row>
    <row r="44" spans="1:10">
      <c r="A44" s="179">
        <v>44</v>
      </c>
      <c r="B44" s="181" t="s">
        <v>34</v>
      </c>
      <c r="C44" s="131"/>
      <c r="D44" s="190"/>
      <c r="E44" s="110"/>
      <c r="F44" s="109"/>
      <c r="G44" s="109"/>
      <c r="H44" s="109"/>
      <c r="I44" s="109"/>
      <c r="J44" s="109"/>
    </row>
    <row r="45" spans="1:10">
      <c r="A45" s="179">
        <v>45</v>
      </c>
      <c r="B45" s="183" t="s">
        <v>265</v>
      </c>
      <c r="C45" s="131"/>
      <c r="D45" s="190"/>
      <c r="E45" s="110"/>
      <c r="F45" s="109">
        <v>4250</v>
      </c>
      <c r="G45" s="109"/>
      <c r="H45" s="109">
        <v>4250</v>
      </c>
      <c r="I45" s="109"/>
      <c r="J45" s="109">
        <v>0</v>
      </c>
    </row>
    <row r="46" spans="1:10">
      <c r="A46" s="179">
        <v>46</v>
      </c>
      <c r="B46" s="182" t="s">
        <v>266</v>
      </c>
      <c r="C46" s="131"/>
      <c r="D46" s="189">
        <v>815</v>
      </c>
      <c r="E46" s="153"/>
      <c r="F46" s="111">
        <v>0</v>
      </c>
      <c r="G46" s="111"/>
      <c r="H46" s="111">
        <v>0</v>
      </c>
      <c r="I46" s="111"/>
      <c r="J46" s="111">
        <v>0</v>
      </c>
    </row>
    <row r="47" spans="1:10">
      <c r="A47" s="179">
        <v>47</v>
      </c>
      <c r="B47" s="187" t="s">
        <v>267</v>
      </c>
      <c r="C47" s="191"/>
      <c r="D47" s="192">
        <v>3662</v>
      </c>
      <c r="E47" s="153"/>
      <c r="F47" s="111">
        <v>10200</v>
      </c>
      <c r="G47" s="111"/>
      <c r="H47" s="111">
        <v>22646</v>
      </c>
      <c r="I47" s="111"/>
      <c r="J47" s="188">
        <v>0</v>
      </c>
    </row>
    <row r="48" spans="1:10">
      <c r="A48" s="179">
        <v>48</v>
      </c>
      <c r="B48" s="193" t="s">
        <v>268</v>
      </c>
      <c r="C48" s="191"/>
      <c r="D48" s="192"/>
      <c r="E48" s="153"/>
      <c r="F48" s="111"/>
      <c r="G48" s="111"/>
      <c r="H48" s="111"/>
      <c r="I48" s="111"/>
      <c r="J48" s="111"/>
    </row>
    <row r="49" spans="1:10">
      <c r="A49" s="179">
        <v>49</v>
      </c>
      <c r="B49" s="105" t="s">
        <v>39</v>
      </c>
      <c r="C49" s="155"/>
      <c r="D49" s="118">
        <f>SUM(D14:D48)</f>
        <v>459449.37</v>
      </c>
      <c r="E49" s="119"/>
      <c r="F49" s="118">
        <f>SUM(F13:F48)</f>
        <v>475525</v>
      </c>
      <c r="G49" s="118"/>
      <c r="H49" s="113">
        <f>SUM(H14:H48)</f>
        <v>486686</v>
      </c>
      <c r="I49" s="113"/>
      <c r="J49" s="113">
        <f>SUM(J14:J48)</f>
        <v>494199</v>
      </c>
    </row>
    <row r="50" spans="1:10" ht="15.75" thickBot="1">
      <c r="A50" s="179">
        <v>50</v>
      </c>
      <c r="B50" s="105" t="s">
        <v>40</v>
      </c>
      <c r="C50" s="155"/>
      <c r="D50" s="120">
        <f>D12-D49</f>
        <v>3063.6300000000047</v>
      </c>
      <c r="E50" s="119"/>
      <c r="F50" s="120">
        <f>F12-F49</f>
        <v>-27025</v>
      </c>
      <c r="G50" s="118"/>
      <c r="H50" s="120">
        <f>H12-H49</f>
        <v>-13473</v>
      </c>
      <c r="I50" s="118"/>
      <c r="J50" s="121">
        <f>J12-J49</f>
        <v>1</v>
      </c>
    </row>
    <row r="51" spans="1:10" ht="15.75" thickTop="1">
      <c r="A51" s="179"/>
      <c r="B51" s="105"/>
      <c r="C51" s="155"/>
      <c r="D51" s="122"/>
      <c r="E51" s="119"/>
      <c r="F51" s="122"/>
      <c r="G51" s="118"/>
      <c r="H51" s="122"/>
      <c r="I51" s="118"/>
      <c r="J51" s="123"/>
    </row>
    <row r="52" spans="1:10">
      <c r="A52" s="179"/>
      <c r="B52" s="105"/>
      <c r="C52" s="117"/>
      <c r="D52" s="122"/>
      <c r="E52" s="119"/>
      <c r="F52" s="122"/>
      <c r="G52" s="118"/>
      <c r="H52" s="122"/>
      <c r="I52" s="118"/>
      <c r="J52" s="123"/>
    </row>
    <row r="53" spans="1:10">
      <c r="A53" s="179"/>
      <c r="B53" s="105"/>
      <c r="C53" s="117"/>
      <c r="D53" s="122"/>
      <c r="E53" s="119"/>
      <c r="F53" s="122"/>
      <c r="G53" s="118"/>
      <c r="H53" s="122"/>
      <c r="I53" s="118"/>
      <c r="J53" s="123"/>
    </row>
    <row r="54" spans="1:10">
      <c r="A54" s="179"/>
      <c r="B54" s="151" t="s">
        <v>269</v>
      </c>
      <c r="C54" s="194"/>
      <c r="D54" s="195"/>
      <c r="E54" s="196"/>
      <c r="F54" s="195"/>
      <c r="G54" s="116"/>
      <c r="H54" s="195"/>
      <c r="I54" s="116"/>
      <c r="J54" s="195"/>
    </row>
    <row r="55" spans="1:10">
      <c r="A55" s="179"/>
      <c r="B55" s="151" t="s">
        <v>270</v>
      </c>
      <c r="C55" s="194"/>
      <c r="D55" s="195"/>
      <c r="E55" s="196"/>
      <c r="F55" s="195"/>
      <c r="G55" s="116"/>
      <c r="H55" s="195"/>
      <c r="I55" s="116"/>
      <c r="J55" s="195"/>
    </row>
    <row r="56" spans="1:10">
      <c r="A56" s="179"/>
      <c r="B56" s="151" t="s">
        <v>271</v>
      </c>
      <c r="C56" s="194"/>
      <c r="D56" s="195"/>
      <c r="E56" s="196"/>
      <c r="F56" s="195"/>
      <c r="G56" s="116"/>
      <c r="H56" s="195"/>
      <c r="I56" s="116"/>
      <c r="J56" s="195"/>
    </row>
    <row r="57" spans="1:10">
      <c r="A57" s="179"/>
      <c r="B57" s="132"/>
      <c r="C57" s="155"/>
      <c r="D57" s="123"/>
      <c r="E57" s="197"/>
      <c r="F57" s="123"/>
      <c r="G57" s="113"/>
      <c r="H57" s="123"/>
      <c r="I57" s="113"/>
      <c r="J57" s="123"/>
    </row>
    <row r="58" spans="1:10">
      <c r="A58" s="179"/>
      <c r="B58" s="105"/>
      <c r="C58" s="117"/>
      <c r="D58" s="122"/>
      <c r="E58" s="119"/>
      <c r="F58" s="122"/>
      <c r="G58" s="118"/>
      <c r="H58" s="122"/>
      <c r="I58" s="118"/>
      <c r="J58" s="122"/>
    </row>
    <row r="59" spans="1:10" ht="15.75">
      <c r="A59" s="168" t="s">
        <v>79</v>
      </c>
      <c r="B59" s="198" t="s">
        <v>953</v>
      </c>
      <c r="C59" s="168"/>
      <c r="D59" s="168"/>
      <c r="E59" s="168"/>
      <c r="F59" s="168"/>
      <c r="G59" s="168"/>
      <c r="H59" s="170"/>
      <c r="I59" s="170"/>
      <c r="J59" s="199"/>
    </row>
    <row r="60" spans="1:10" ht="17.25">
      <c r="A60" s="168"/>
      <c r="B60" s="200" t="s">
        <v>954</v>
      </c>
      <c r="C60" s="168"/>
      <c r="D60" s="168"/>
      <c r="E60" s="168"/>
      <c r="F60" s="168"/>
      <c r="G60" s="168"/>
      <c r="H60" s="164"/>
      <c r="I60" s="168"/>
      <c r="J60" s="201"/>
    </row>
    <row r="61" spans="1:10" ht="17.25">
      <c r="A61" s="168"/>
      <c r="B61" s="200" t="s">
        <v>955</v>
      </c>
      <c r="C61" s="168"/>
      <c r="D61" s="168"/>
      <c r="E61" s="168"/>
      <c r="F61" s="168"/>
      <c r="G61" s="168"/>
      <c r="H61" s="164"/>
      <c r="I61" s="168"/>
      <c r="J61" s="201"/>
    </row>
    <row r="62" spans="1:10" ht="15.75">
      <c r="A62" s="168"/>
      <c r="B62" s="200"/>
      <c r="C62" s="168"/>
      <c r="D62" s="168"/>
      <c r="E62" s="168"/>
      <c r="F62" s="168"/>
      <c r="G62" s="168"/>
      <c r="H62" s="164"/>
      <c r="I62" s="168"/>
      <c r="J62" s="168"/>
    </row>
    <row r="63" spans="1:10">
      <c r="A63" s="168"/>
      <c r="B63" s="87" t="s">
        <v>272</v>
      </c>
      <c r="H63" s="90"/>
    </row>
    <row r="64" spans="1:10">
      <c r="A64" s="168"/>
      <c r="B64" t="s">
        <v>273</v>
      </c>
      <c r="H64" s="90"/>
      <c r="I64" s="90"/>
      <c r="J64" s="90"/>
    </row>
    <row r="65" spans="1:2">
      <c r="A65" s="168"/>
      <c r="B65" t="s">
        <v>274</v>
      </c>
    </row>
    <row r="66" spans="1:2">
      <c r="A66" s="168"/>
      <c r="B66" t="s">
        <v>275</v>
      </c>
    </row>
    <row r="67" spans="1:2">
      <c r="A67" s="84"/>
      <c r="B67" s="87" t="s">
        <v>276</v>
      </c>
    </row>
    <row r="68" spans="1:2">
      <c r="A68" s="84"/>
      <c r="B68" t="s">
        <v>277</v>
      </c>
    </row>
    <row r="69" spans="1:2">
      <c r="A69" s="168"/>
      <c r="B69" t="s">
        <v>278</v>
      </c>
    </row>
    <row r="70" spans="1:2">
      <c r="A70" s="168"/>
      <c r="B70" t="s">
        <v>279</v>
      </c>
    </row>
    <row r="71" spans="1:2">
      <c r="B71" s="90"/>
    </row>
    <row r="72" spans="1:2">
      <c r="B72" s="202" t="s">
        <v>280</v>
      </c>
    </row>
  </sheetData>
  <printOptions gridLines="1"/>
  <pageMargins left="0.5" right="0" top="0.2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Lights</vt:lpstr>
      <vt:lpstr>Water</vt:lpstr>
      <vt:lpstr>Sewer</vt:lpstr>
      <vt:lpstr>Landfill</vt:lpstr>
      <vt:lpstr>General</vt:lpstr>
      <vt:lpstr>Water &amp; Bldg Sinking</vt:lpstr>
      <vt:lpstr>Street</vt:lpstr>
      <vt:lpstr>Fire</vt:lpstr>
      <vt:lpstr>Police </vt:lpstr>
      <vt:lpstr>Fire Station CONSTRUCTION </vt:lpstr>
      <vt:lpstr>Cemetery</vt:lpstr>
      <vt:lpstr>Ambulance</vt:lpstr>
      <vt:lpstr>Pool </vt:lpstr>
      <vt:lpstr>Park</vt:lpstr>
      <vt:lpstr>Recreation</vt:lpstr>
      <vt:lpstr>Library</vt:lpstr>
      <vt:lpstr>Health Ded - Int Serv</vt:lpstr>
      <vt:lpstr>Sales Tax</vt:lpstr>
      <vt:lpstr>VP Bond</vt:lpstr>
      <vt:lpstr>Keno</vt:lpstr>
      <vt:lpstr>Civic</vt:lpstr>
      <vt:lpstr>TIF</vt:lpstr>
      <vt:lpstr>Senior Center</vt:lpstr>
      <vt:lpstr>REDLG</vt:lpstr>
      <vt:lpstr>Amer Rescue - ARP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Beck</dc:creator>
  <cp:lastModifiedBy>Connie Beck</cp:lastModifiedBy>
  <cp:lastPrinted>2023-08-28T20:06:19Z</cp:lastPrinted>
  <dcterms:created xsi:type="dcterms:W3CDTF">2022-12-07T22:19:37Z</dcterms:created>
  <dcterms:modified xsi:type="dcterms:W3CDTF">2023-08-29T12:17:46Z</dcterms:modified>
</cp:coreProperties>
</file>