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9285" tabRatio="597" firstSheet="4" activeTab="4"/>
  </bookViews>
  <sheets>
    <sheet name="Light" sheetId="1" r:id="rId1"/>
    <sheet name="Water" sheetId="2" r:id="rId2"/>
    <sheet name="Sewer" sheetId="3" r:id="rId3"/>
    <sheet name="Landfill" sheetId="4" r:id="rId4"/>
    <sheet name="General" sheetId="5" r:id="rId5"/>
    <sheet name="Water &amp; Bldg Sink" sheetId="6" r:id="rId6"/>
    <sheet name="Streets" sheetId="7" r:id="rId7"/>
    <sheet name="Fire" sheetId="8" r:id="rId8"/>
    <sheet name="Police" sheetId="9" r:id="rId9"/>
    <sheet name="Fire Station Construct." sheetId="10" r:id="rId10"/>
    <sheet name="Cemetery " sheetId="11" r:id="rId11"/>
    <sheet name="Ambulance" sheetId="12" r:id="rId12"/>
    <sheet name="Pool " sheetId="13" r:id="rId13"/>
    <sheet name="Park" sheetId="14" r:id="rId14"/>
    <sheet name="Recreation" sheetId="15" r:id="rId15"/>
    <sheet name="Library" sheetId="16" r:id="rId16"/>
    <sheet name="Health Ded" sheetId="17" r:id="rId17"/>
    <sheet name="Sales Tax " sheetId="18" r:id="rId18"/>
    <sheet name="VP Bond" sheetId="19" r:id="rId19"/>
    <sheet name="Keno" sheetId="20" r:id="rId20"/>
    <sheet name="Civic" sheetId="21" r:id="rId21"/>
    <sheet name="TIF" sheetId="22" r:id="rId22"/>
    <sheet name="Senior Center" sheetId="23" r:id="rId23"/>
    <sheet name="Senior Center #2" sheetId="27" r:id="rId24"/>
    <sheet name="REDLG" sheetId="24" r:id="rId25"/>
    <sheet name="ARPA" sheetId="25" r:id="rId26"/>
    <sheet name="Sheet1" sheetId="26" r:id="rId27"/>
  </sheets>
  <calcPr calcId="145621"/>
</workbook>
</file>

<file path=xl/calcChain.xml><?xml version="1.0" encoding="utf-8"?>
<calcChain xmlns="http://schemas.openxmlformats.org/spreadsheetml/2006/main">
  <c r="J67" i="7" l="1"/>
  <c r="H67" i="7"/>
  <c r="F67" i="7"/>
  <c r="D67" i="7"/>
  <c r="J24" i="7" l="1"/>
  <c r="H24" i="7"/>
  <c r="F24" i="7"/>
  <c r="D24" i="7"/>
  <c r="J68" i="5"/>
  <c r="J24" i="5"/>
  <c r="H29" i="1"/>
  <c r="J29" i="1"/>
  <c r="J9" i="12" l="1"/>
  <c r="J32" i="12"/>
  <c r="H32" i="12"/>
  <c r="F32" i="12"/>
  <c r="D32" i="12"/>
  <c r="J20" i="27" l="1"/>
  <c r="J6" i="27"/>
  <c r="H20" i="27" l="1"/>
  <c r="F20" i="27"/>
  <c r="D20" i="27"/>
  <c r="H6" i="27"/>
  <c r="F6" i="27"/>
  <c r="D6" i="27"/>
  <c r="D21" i="27" l="1"/>
  <c r="J21" i="27"/>
  <c r="F21" i="27"/>
  <c r="H21" i="27"/>
  <c r="J6" i="19"/>
  <c r="J9" i="10"/>
  <c r="H9" i="10"/>
  <c r="F9" i="10"/>
  <c r="J39" i="13" l="1"/>
  <c r="J12" i="13"/>
  <c r="J49" i="9" l="1"/>
  <c r="H49" i="9"/>
  <c r="J14" i="9"/>
  <c r="H14" i="9"/>
  <c r="J16" i="24" l="1"/>
  <c r="J9" i="24"/>
  <c r="H16" i="24"/>
  <c r="H9" i="24"/>
  <c r="J18" i="11"/>
  <c r="H18" i="11"/>
  <c r="H68" i="5"/>
  <c r="H24" i="5"/>
  <c r="J58" i="3"/>
  <c r="J13" i="3"/>
  <c r="H58" i="3"/>
  <c r="H13" i="3"/>
  <c r="J45" i="14" l="1"/>
  <c r="H45" i="14"/>
  <c r="J14" i="14"/>
  <c r="H14" i="14"/>
  <c r="H86" i="1" l="1"/>
  <c r="H76" i="7"/>
  <c r="H39" i="13" l="1"/>
  <c r="H12" i="13"/>
  <c r="F58" i="3"/>
  <c r="D58" i="3"/>
  <c r="J38" i="16" l="1"/>
  <c r="H38" i="16"/>
  <c r="J10" i="16"/>
  <c r="H10" i="16"/>
  <c r="F68" i="5" l="1"/>
  <c r="F45" i="14" l="1"/>
  <c r="H31" i="4"/>
  <c r="J31" i="4"/>
  <c r="H64" i="2"/>
  <c r="J64" i="2"/>
  <c r="J8" i="4" l="1"/>
  <c r="H8" i="4"/>
  <c r="J46" i="11" l="1"/>
  <c r="F46" i="11"/>
  <c r="D46" i="11"/>
  <c r="F18" i="11"/>
  <c r="D18" i="11"/>
  <c r="H46" i="11"/>
  <c r="J15" i="2" l="1"/>
  <c r="H15" i="2"/>
  <c r="F64" i="2"/>
  <c r="D64" i="2"/>
  <c r="J86" i="1" l="1"/>
  <c r="F29" i="1"/>
  <c r="F86" i="1" l="1"/>
  <c r="D86" i="1"/>
  <c r="H46" i="22" l="1"/>
  <c r="J46" i="22"/>
  <c r="H5" i="25" l="1"/>
  <c r="H6" i="21"/>
  <c r="F17" i="21"/>
  <c r="H20" i="19"/>
  <c r="J20" i="19"/>
  <c r="J11" i="18"/>
  <c r="H11" i="18"/>
  <c r="H11" i="15" l="1"/>
  <c r="J5" i="15"/>
  <c r="H5" i="15"/>
  <c r="H9" i="12"/>
  <c r="F9" i="12"/>
  <c r="D9" i="12"/>
  <c r="F13" i="3" l="1"/>
  <c r="D13" i="3"/>
  <c r="F49" i="9" l="1"/>
  <c r="F5" i="25" l="1"/>
  <c r="D49" i="9"/>
  <c r="D5" i="25" l="1"/>
  <c r="D10" i="16"/>
  <c r="D5" i="15"/>
  <c r="J12" i="25" l="1"/>
  <c r="H12" i="25"/>
  <c r="H13" i="25" s="1"/>
  <c r="F12" i="25"/>
  <c r="D12" i="25"/>
  <c r="J5" i="25"/>
  <c r="J13" i="25" s="1"/>
  <c r="H25" i="24"/>
  <c r="F25" i="24"/>
  <c r="G16" i="24"/>
  <c r="F16" i="24"/>
  <c r="D16" i="24"/>
  <c r="F9" i="24"/>
  <c r="D9" i="24"/>
  <c r="J12" i="23"/>
  <c r="H12" i="23"/>
  <c r="G12" i="23"/>
  <c r="F12" i="23"/>
  <c r="D12" i="23"/>
  <c r="J6" i="23"/>
  <c r="H6" i="23"/>
  <c r="F6" i="23"/>
  <c r="D6" i="23"/>
  <c r="J73" i="22"/>
  <c r="H73" i="22"/>
  <c r="F73" i="22"/>
  <c r="D73" i="22"/>
  <c r="F46" i="22"/>
  <c r="D46" i="22"/>
  <c r="J15" i="21"/>
  <c r="H15" i="21"/>
  <c r="D15" i="21"/>
  <c r="J6" i="21"/>
  <c r="F6" i="21"/>
  <c r="D6" i="21"/>
  <c r="J19" i="20"/>
  <c r="H19" i="20"/>
  <c r="F19" i="20"/>
  <c r="D19" i="20"/>
  <c r="J6" i="20"/>
  <c r="H6" i="20"/>
  <c r="F6" i="20"/>
  <c r="D6" i="20"/>
  <c r="F20" i="19"/>
  <c r="D20" i="19"/>
  <c r="H6" i="19"/>
  <c r="F6" i="19"/>
  <c r="D6" i="19"/>
  <c r="J28" i="18"/>
  <c r="H28" i="18"/>
  <c r="H29" i="18" s="1"/>
  <c r="F28" i="18"/>
  <c r="D28" i="18"/>
  <c r="F11" i="18"/>
  <c r="D11" i="18"/>
  <c r="J9" i="17"/>
  <c r="H9" i="17"/>
  <c r="F9" i="17"/>
  <c r="F10" i="17" s="1"/>
  <c r="J5" i="17"/>
  <c r="J10" i="17" s="1"/>
  <c r="H5" i="17"/>
  <c r="H10" i="17" s="1"/>
  <c r="F5" i="17"/>
  <c r="D5" i="17"/>
  <c r="D10" i="17" s="1"/>
  <c r="F38" i="16"/>
  <c r="D38" i="16"/>
  <c r="F10" i="16"/>
  <c r="J11" i="15"/>
  <c r="F11" i="15"/>
  <c r="D11" i="15"/>
  <c r="F5" i="15"/>
  <c r="D45" i="14"/>
  <c r="F14" i="14"/>
  <c r="D14" i="14"/>
  <c r="F39" i="13"/>
  <c r="D39" i="13"/>
  <c r="F12" i="13"/>
  <c r="D12" i="13"/>
  <c r="J18" i="10"/>
  <c r="H18" i="10"/>
  <c r="F18" i="10"/>
  <c r="D18" i="10"/>
  <c r="D9" i="10"/>
  <c r="F14" i="9"/>
  <c r="D14" i="9"/>
  <c r="J34" i="8"/>
  <c r="H34" i="8"/>
  <c r="F34" i="8"/>
  <c r="D34" i="8"/>
  <c r="J8" i="8"/>
  <c r="H8" i="8"/>
  <c r="F8" i="8"/>
  <c r="D8" i="8"/>
  <c r="J16" i="21" l="1"/>
  <c r="H16" i="21"/>
  <c r="F16" i="21"/>
  <c r="J39" i="16"/>
  <c r="H46" i="14"/>
  <c r="J47" i="11"/>
  <c r="H19" i="10"/>
  <c r="J35" i="8"/>
  <c r="H35" i="8"/>
  <c r="H68" i="7"/>
  <c r="J68" i="7"/>
  <c r="F39" i="16"/>
  <c r="F46" i="14"/>
  <c r="F47" i="11"/>
  <c r="F19" i="10"/>
  <c r="F35" i="8"/>
  <c r="F68" i="7"/>
  <c r="H47" i="11"/>
  <c r="D13" i="23"/>
  <c r="D16" i="21"/>
  <c r="D20" i="20"/>
  <c r="D21" i="19"/>
  <c r="D47" i="11"/>
  <c r="D19" i="10"/>
  <c r="J50" i="9"/>
  <c r="D50" i="9"/>
  <c r="D35" i="8"/>
  <c r="D68" i="7"/>
  <c r="F13" i="25"/>
  <c r="D13" i="25"/>
  <c r="J74" i="22"/>
  <c r="H74" i="22"/>
  <c r="F74" i="22"/>
  <c r="D74" i="22"/>
  <c r="J13" i="23"/>
  <c r="H13" i="23"/>
  <c r="F13" i="23"/>
  <c r="H17" i="24"/>
  <c r="F17" i="24"/>
  <c r="D17" i="24"/>
  <c r="J17" i="24"/>
  <c r="J20" i="20"/>
  <c r="H20" i="20"/>
  <c r="F20" i="20"/>
  <c r="J21" i="19"/>
  <c r="H21" i="19"/>
  <c r="F21" i="19"/>
  <c r="J29" i="18"/>
  <c r="F29" i="18"/>
  <c r="D29" i="18"/>
  <c r="H39" i="16"/>
  <c r="D39" i="16"/>
  <c r="J40" i="13"/>
  <c r="H40" i="13"/>
  <c r="F40" i="13"/>
  <c r="D40" i="13"/>
  <c r="J12" i="15"/>
  <c r="H12" i="15"/>
  <c r="F12" i="15"/>
  <c r="D12" i="15"/>
  <c r="J46" i="14"/>
  <c r="D46" i="14"/>
  <c r="J33" i="12"/>
  <c r="H33" i="12"/>
  <c r="F33" i="12"/>
  <c r="D33" i="12"/>
  <c r="J19" i="10"/>
  <c r="F50" i="9"/>
  <c r="H50" i="9"/>
  <c r="J9" i="6"/>
  <c r="H9" i="6"/>
  <c r="F9" i="6"/>
  <c r="D9" i="6"/>
  <c r="J5" i="6"/>
  <c r="J10" i="6" s="1"/>
  <c r="H5" i="6"/>
  <c r="F5" i="6"/>
  <c r="F10" i="6" s="1"/>
  <c r="D5" i="6"/>
  <c r="D10" i="6" s="1"/>
  <c r="H10" i="6" l="1"/>
  <c r="F31" i="4"/>
  <c r="D31" i="4"/>
  <c r="F8" i="4"/>
  <c r="D8" i="4"/>
  <c r="J32" i="4" l="1"/>
  <c r="H32" i="4"/>
  <c r="F32" i="4"/>
  <c r="D32" i="4"/>
  <c r="D68" i="5"/>
  <c r="F24" i="5"/>
  <c r="D24" i="5"/>
  <c r="H69" i="5" l="1"/>
  <c r="F69" i="5"/>
  <c r="D69" i="5"/>
  <c r="J69" i="5"/>
  <c r="D59" i="3" l="1"/>
  <c r="H59" i="3"/>
  <c r="J59" i="3"/>
  <c r="F59" i="3"/>
  <c r="F15" i="2"/>
  <c r="D15" i="2"/>
  <c r="H65" i="2" l="1"/>
  <c r="J65" i="2"/>
  <c r="F65" i="2"/>
  <c r="D65" i="2"/>
  <c r="D29" i="1"/>
  <c r="J87" i="1" l="1"/>
  <c r="F87" i="1"/>
  <c r="H87" i="1"/>
  <c r="D87" i="1"/>
</calcChain>
</file>

<file path=xl/sharedStrings.xml><?xml version="1.0" encoding="utf-8"?>
<sst xmlns="http://schemas.openxmlformats.org/spreadsheetml/2006/main" count="1480" uniqueCount="983">
  <si>
    <t>23-24 Budget</t>
  </si>
  <si>
    <t>REVENUE</t>
  </si>
  <si>
    <t>A</t>
  </si>
  <si>
    <t>B</t>
  </si>
  <si>
    <t>C</t>
  </si>
  <si>
    <t>D</t>
  </si>
  <si>
    <t xml:space="preserve">Reconnect Fee 01-255 </t>
  </si>
  <si>
    <t>Disconnect Notice Fee  01-256</t>
  </si>
  <si>
    <t>Bad Check Fee $25</t>
  </si>
  <si>
    <t>Light PCA  01-266: 22-23 $164672</t>
  </si>
  <si>
    <t>Iron (Scrape) Kramers</t>
  </si>
  <si>
    <t>Interest: 504981; CD's; ICS</t>
  </si>
  <si>
    <t>Cons. Dep. Credit Card  01-491</t>
  </si>
  <si>
    <t xml:space="preserve">Sale Tx Form 10:    1% </t>
  </si>
  <si>
    <t>No City Sales Tax:   1%</t>
  </si>
  <si>
    <t>TOTAL REVENUES</t>
  </si>
  <si>
    <t>EXPENSE</t>
  </si>
  <si>
    <t>PERSONNEL SERVICES</t>
  </si>
  <si>
    <t>Overtime</t>
  </si>
  <si>
    <t>Fica - 6.20%</t>
  </si>
  <si>
    <t>Medicare - 1.45%</t>
  </si>
  <si>
    <t>Pension 6%</t>
  </si>
  <si>
    <t>OPERATING EXPENSE</t>
  </si>
  <si>
    <t>Adm &amp; Dues: Util Sec; NPPD;</t>
  </si>
  <si>
    <t>Legal Fees: Middle Loup &amp; Union</t>
  </si>
  <si>
    <t>Commun: Digger 250; Clearfly 1050;</t>
  </si>
  <si>
    <t xml:space="preserve">  Internet Hamilton 2100 (laptop)</t>
  </si>
  <si>
    <t xml:space="preserve">Gas &amp; Oil </t>
  </si>
  <si>
    <t>Publish &amp; Codif; Rate Ord. &amp; Help Ad</t>
  </si>
  <si>
    <t>Personal Protective Equipment (PPE)</t>
  </si>
  <si>
    <t>Public Utility (REA)  (Solar)</t>
  </si>
  <si>
    <t>Heritage UB ACH Fees $25 Mthly</t>
  </si>
  <si>
    <t>UB DocuSend Fee</t>
  </si>
  <si>
    <t>Uniforms: $400x3</t>
  </si>
  <si>
    <t>Sale Tx Form 10: Line Loss 5%</t>
  </si>
  <si>
    <t xml:space="preserve">Check Order: Dugan: Chkg &amp; Con Dep </t>
  </si>
  <si>
    <t>Office Supplies</t>
  </si>
  <si>
    <t>Postage: Utility Billing</t>
  </si>
  <si>
    <t xml:space="preserve">Acct Fees-Audit 17,400; Budget 9,400 </t>
  </si>
  <si>
    <t>Penalty/Fine: Bad Ck Fee $3.00</t>
  </si>
  <si>
    <t>Merch/Supply: Vise Lock $4,000</t>
  </si>
  <si>
    <t>CAPITAL OUTLAY</t>
  </si>
  <si>
    <t xml:space="preserve">Equip. Sink </t>
  </si>
  <si>
    <t>DEBT SERVICE</t>
  </si>
  <si>
    <t>Trfr Out (Gen Util Sup)</t>
  </si>
  <si>
    <t>Trfr Out (Park $66,800.00)</t>
  </si>
  <si>
    <t>TOTAL EXPENDITURES</t>
  </si>
  <si>
    <t>NET ANNUAL CASH FLOW</t>
  </si>
  <si>
    <t xml:space="preserve"> </t>
  </si>
  <si>
    <t>Cafeteria 125 #102-407  =  $17,227</t>
  </si>
  <si>
    <t>LIGHT   #1</t>
  </si>
  <si>
    <t>Metered Sales (-20 million gal.)</t>
  </si>
  <si>
    <t>Metered Deposit 102415 Activity</t>
  </si>
  <si>
    <t>Overtime - Water Testing, on call</t>
  </si>
  <si>
    <t xml:space="preserve">   Banyon School $400</t>
  </si>
  <si>
    <t>Adm &amp; Dues: Util Sect; Sparq; BOK;</t>
  </si>
  <si>
    <t>Legal Fees:</t>
  </si>
  <si>
    <t>Wire Fee (Bond Pymts) 8x4</t>
  </si>
  <si>
    <t>Publish: CCR, Backflow, Frozen Pipes</t>
  </si>
  <si>
    <t xml:space="preserve">Public Utility (REA) </t>
  </si>
  <si>
    <t>City Lights</t>
  </si>
  <si>
    <t>Blackhills Gas</t>
  </si>
  <si>
    <t>Uniforms: 2 persons</t>
  </si>
  <si>
    <t>Veh. R &amp; M</t>
  </si>
  <si>
    <t>Tools:</t>
  </si>
  <si>
    <t>Chemicals: (Chlor, Potassium, Mag)</t>
  </si>
  <si>
    <t>Check Order Fee:  100027</t>
  </si>
  <si>
    <t>Office Sup: Paper, etc.</t>
  </si>
  <si>
    <t>Improve: MIDDLE LOUP SUBD</t>
  </si>
  <si>
    <t>Bond Principal</t>
  </si>
  <si>
    <t xml:space="preserve">Bond Interest   </t>
  </si>
  <si>
    <t>Equipment Sinking</t>
  </si>
  <si>
    <t>Building Sinking</t>
  </si>
  <si>
    <t>Trfr Out (Gen for Util Sup)</t>
  </si>
  <si>
    <t>Trfr To Park</t>
  </si>
  <si>
    <t>***</t>
  </si>
  <si>
    <t>WATER EXEMPT FROM SALES TAX BEGIN OCTOBER 1, 2021 (LB26)</t>
  </si>
  <si>
    <t xml:space="preserve">Wellfield Lease: Robert Kanter May 15, 2022 to October 14, 2024:   $11,260 Annually </t>
  </si>
  <si>
    <t>WATER  #2</t>
  </si>
  <si>
    <t>Interest: 504849; ICS; Npait, NE Class</t>
  </si>
  <si>
    <t>Collections: March 2023 (Do January 2024)</t>
  </si>
  <si>
    <t xml:space="preserve">Reimb: Big Iron; Elba Flusher; </t>
  </si>
  <si>
    <t>Prof &amp; Sch (Matt, Jeremy, Bill) Snowball</t>
  </si>
  <si>
    <t>Wire Bank Fees - $8 each</t>
  </si>
  <si>
    <t>City Gas &amp; Oil</t>
  </si>
  <si>
    <t>Uniforms:  2 persons</t>
  </si>
  <si>
    <t>Vehicle R &amp; M:  Tires</t>
  </si>
  <si>
    <t>Postage: Bulk 100; Mailings 50; 197x12= 2364</t>
  </si>
  <si>
    <t xml:space="preserve">DEBT SERVICE </t>
  </si>
  <si>
    <t xml:space="preserve">Bond Princ: </t>
  </si>
  <si>
    <t>WWTF Note: $5,820,000; First Payment: December 15, 2023</t>
  </si>
  <si>
    <t>SEWER RATES:</t>
  </si>
  <si>
    <t>***March 1, 2021: $2.60 Per 1000 gallons; $22.50 Monthly Rate</t>
  </si>
  <si>
    <t>***March 1, 2022: $3.20 Per 1000 gallons; $30.00 Monthly Rate</t>
  </si>
  <si>
    <t xml:space="preserve">***March 1, 2023: $3.80 Per 1000 gallons; $37.00 Monthly Rate </t>
  </si>
  <si>
    <t>SEWER  #3</t>
  </si>
  <si>
    <t>Property Tax</t>
  </si>
  <si>
    <t>Muni-Equalization</t>
  </si>
  <si>
    <t>Franchise Tax: Spectrum (4) / Blackhills (1)</t>
  </si>
  <si>
    <t>Zoning Permit Fees</t>
  </si>
  <si>
    <t>Pet Tag Fees</t>
  </si>
  <si>
    <t xml:space="preserve">Fee, Permits; Liquor; Tobacco </t>
  </si>
  <si>
    <t>Mobile Food Fees</t>
  </si>
  <si>
    <t xml:space="preserve">Int. 100027,411025, 504805, </t>
  </si>
  <si>
    <t xml:space="preserve">Fica - 6.20% </t>
  </si>
  <si>
    <t>Payroll ACH Fees: ALL DEPTS</t>
  </si>
  <si>
    <t xml:space="preserve">Memb &amp; Dues: Pet Lic (NE Treas) 100; IIMC 250; </t>
  </si>
  <si>
    <t xml:space="preserve">  League 700; Open Caret 2400</t>
  </si>
  <si>
    <t xml:space="preserve">Legal Fees: </t>
  </si>
  <si>
    <t>Record Fee: Register of Deeds</t>
  </si>
  <si>
    <t>Publish: Amer Legal; Phonog; Election 1800</t>
  </si>
  <si>
    <t xml:space="preserve">  (Plus $700 Fireworks)</t>
  </si>
  <si>
    <t>Uniforms: Office; Helzer</t>
  </si>
  <si>
    <t>Computer: COR,Banyon,Cyber;Off365, Email</t>
  </si>
  <si>
    <t xml:space="preserve">Office Supplies </t>
  </si>
  <si>
    <t>LAND:  Acquisition (Fire Station)</t>
  </si>
  <si>
    <t>LIGHT Ins:  Interlocal Agreement</t>
  </si>
  <si>
    <t>GENERAL   #5</t>
  </si>
  <si>
    <t xml:space="preserve">LANDFILL #4      June 2023 </t>
  </si>
  <si>
    <t>Landfill Permit Fee: $48</t>
  </si>
  <si>
    <t>Landfill License (100 x 3)</t>
  </si>
  <si>
    <t>Landfill Collections: 04-471:   $2.00</t>
  </si>
  <si>
    <t>Garbage Collections: 04-472</t>
  </si>
  <si>
    <t xml:space="preserve">Adm. &amp; Dues: NE Recycling </t>
  </si>
  <si>
    <t>Gas &amp; Oil: burn pile;recycle trlr</t>
  </si>
  <si>
    <t xml:space="preserve">Publish/Codif. - Recycle Hrs </t>
  </si>
  <si>
    <t xml:space="preserve">Uniforms </t>
  </si>
  <si>
    <t>Utility R &amp; M: Ldfill gate</t>
  </si>
  <si>
    <t xml:space="preserve">Veh R &amp; M: Truck #2; tires; repairs; </t>
  </si>
  <si>
    <t>Postage for UB</t>
  </si>
  <si>
    <t xml:space="preserve">Sanitation Hauling </t>
  </si>
  <si>
    <t>Recycling: Broken Bow</t>
  </si>
  <si>
    <t>Bldg R&amp;M: CEI</t>
  </si>
  <si>
    <t>Grounds: City Garb.</t>
  </si>
  <si>
    <t>Interlocal Agreement</t>
  </si>
  <si>
    <t>Improvements</t>
  </si>
  <si>
    <t>Transfer Out: PARKS</t>
  </si>
  <si>
    <t xml:space="preserve">2018 - Rates Increased for Out of Town Persons  $25 to $48 </t>
  </si>
  <si>
    <t>LAND FILL   #4</t>
  </si>
  <si>
    <t>BUILDING SINKING (11 Code)</t>
  </si>
  <si>
    <t>Interest CD#108798</t>
  </si>
  <si>
    <t>Transfer Out</t>
  </si>
  <si>
    <t>ICS = $25,048   (Building)</t>
  </si>
  <si>
    <t>NPAIT = $24,273</t>
  </si>
  <si>
    <t>BUILDING #6</t>
  </si>
  <si>
    <t>Motor Veh Tax (Sales Tax)</t>
  </si>
  <si>
    <t>Prorate-Motor Veh. Tax</t>
  </si>
  <si>
    <t>Motor Tax Coll:  Co. Treas.</t>
  </si>
  <si>
    <t>Highway Alloc (Dept. Transp)</t>
  </si>
  <si>
    <t>Incentive Pymts</t>
  </si>
  <si>
    <t>Motor Tax Fee (Hwy Alloc.)</t>
  </si>
  <si>
    <t>Recording Fee: Tommy-Rene</t>
  </si>
  <si>
    <t xml:space="preserve">Int: 504915; 505014; ICS </t>
  </si>
  <si>
    <t xml:space="preserve">    (TO VP BOND)</t>
  </si>
  <si>
    <t>Prof. &amp; School: Pesticide Cert.</t>
  </si>
  <si>
    <t xml:space="preserve">Adm &amp; Dues: League, Utility Sec, </t>
  </si>
  <si>
    <t xml:space="preserve">  Sparq, BOK</t>
  </si>
  <si>
    <t>Gas &amp; Oil - Snow Removal</t>
  </si>
  <si>
    <t>Publish/Code: Snow Emerg; Str Assess</t>
  </si>
  <si>
    <t>Util R&amp;M: Pole; Lamp; Rebar; Sign; TAR;</t>
  </si>
  <si>
    <t>Veh R&amp;M: sweeper; tires; repairs;</t>
  </si>
  <si>
    <t xml:space="preserve">   Road Builders;</t>
  </si>
  <si>
    <t>Concrete - Cement Repairs</t>
  </si>
  <si>
    <t>Computer: Cyber 1600</t>
  </si>
  <si>
    <t xml:space="preserve">Sand, Gravel &amp; Salt: NE Salt &amp; Grain; </t>
  </si>
  <si>
    <t>Accounting Fees: Dana Cole</t>
  </si>
  <si>
    <t xml:space="preserve">Equip Sink:  </t>
  </si>
  <si>
    <t>Trfr Out (Gen for US Wage)</t>
  </si>
  <si>
    <t>2018 - Dirt Worx - Crush Concrete $47,181 ($30,000 Budget &amp; $17,181 Keno)</t>
  </si>
  <si>
    <t>2018 - Paul Street Overlay $273,000 &amp; O,L,N,Jay Streets $310,000 Paid by Reserves</t>
  </si>
  <si>
    <t>Judith Samuelson (Annex In) $108,325 (Still Outstanding) = TAYLOR STREET</t>
  </si>
  <si>
    <t>STREET    #7</t>
  </si>
  <si>
    <t>Refunds</t>
  </si>
  <si>
    <t>Invest Interest (utilize)</t>
  </si>
  <si>
    <t>Collections</t>
  </si>
  <si>
    <t xml:space="preserve"> (Line Duty Comp Act $250000 Death: St of NE)</t>
  </si>
  <si>
    <t>Prof &amp; School: Fire / Wildland</t>
  </si>
  <si>
    <t>Wire Fee: Fire Loan Pymt</t>
  </si>
  <si>
    <t>Comm: Charter / Clearfly</t>
  </si>
  <si>
    <t>Gas &amp; Oil - Grass Fires</t>
  </si>
  <si>
    <t>Tools</t>
  </si>
  <si>
    <r>
      <t xml:space="preserve">Fire Extrication Billing </t>
    </r>
    <r>
      <rPr>
        <b/>
        <sz val="10"/>
        <rFont val="Calibri"/>
        <family val="2"/>
      </rPr>
      <t>(10%)</t>
    </r>
  </si>
  <si>
    <t>Rural Fire Reimb. (1/2 Runs)</t>
  </si>
  <si>
    <t>Merch/Supply: mail labels</t>
  </si>
  <si>
    <t>FIRE     #8</t>
  </si>
  <si>
    <t>Accident Report Fee</t>
  </si>
  <si>
    <t xml:space="preserve">Interest 504860   </t>
  </si>
  <si>
    <t>Transfer In:  Light</t>
  </si>
  <si>
    <t>Reserves:</t>
  </si>
  <si>
    <t>Overtime $5,000;</t>
  </si>
  <si>
    <t>Fica  6.20%</t>
  </si>
  <si>
    <t>Medicare 1.45%</t>
  </si>
  <si>
    <t>Prof &amp; Sch:  CE Hr;POAN;Leadership;</t>
  </si>
  <si>
    <t xml:space="preserve">  Supervisory; Training, Meals</t>
  </si>
  <si>
    <t>Adm &amp; Dues:    Chief &amp; Officer Assn Dues</t>
  </si>
  <si>
    <t>Legal: Dogs, Police Issues, etc</t>
  </si>
  <si>
    <t>Animal Control:Facility Fee</t>
  </si>
  <si>
    <t>Evidence "Police": supplies</t>
  </si>
  <si>
    <t>Comm: Clearfly 588; AT&amp;T Mobile 297</t>
  </si>
  <si>
    <t>Gas &amp; Oil</t>
  </si>
  <si>
    <t>Publication: Hire Ad</t>
  </si>
  <si>
    <t>`</t>
  </si>
  <si>
    <t xml:space="preserve">Uniforms: Vest; Carriers; etc. </t>
  </si>
  <si>
    <t>Utility R &amp; M:</t>
  </si>
  <si>
    <t>Veh. R &amp; M: tires, oil, maint: 7-17-23</t>
  </si>
  <si>
    <t>Tools: Daily Operations; Body/Dash Cam;</t>
  </si>
  <si>
    <t>Public Relations:Parade; Boo Bash</t>
  </si>
  <si>
    <t>Postage: Nuisance (grass, etc.)</t>
  </si>
  <si>
    <t>SRT Equipment:  32-50-527</t>
  </si>
  <si>
    <t>Equip Purch:  32-50-531; Armor Carrier</t>
  </si>
  <si>
    <t xml:space="preserve">Veh. Equip Purch:  32-50-554: </t>
  </si>
  <si>
    <t>ARP FUNDS UTILIZATION:  IN CAR COMPUTERS RE: E-CITATIONS AND POSSIBLY SRT Equipment</t>
  </si>
  <si>
    <t>POLICE VEHICLE: 2016 Ford Explorer (auction 7/27/2021)</t>
  </si>
  <si>
    <t>SELL TAHOE TO CITY; GETTING VALUE</t>
  </si>
  <si>
    <t xml:space="preserve">2016 Chevy Impala Police Car </t>
  </si>
  <si>
    <t>2019 Dodge Charger Police Car - $24,981; Insured for $35,000</t>
  </si>
  <si>
    <t>SUV: Purchase 2020 - $22,800 + Equip.  =  SOLD</t>
  </si>
  <si>
    <t>2021 New Glock Pistols</t>
  </si>
  <si>
    <t>July 2021: Purchase Police Explorer Interceptor $23,650</t>
  </si>
  <si>
    <t>August 2021 Sold Police Tahoe - $22,500</t>
  </si>
  <si>
    <t>February 2022: New Police Tasers</t>
  </si>
  <si>
    <t>2022 In-Car Computers</t>
  </si>
  <si>
    <t>POLICE    #9</t>
  </si>
  <si>
    <t>CONSTRUCTION           33 CODE</t>
  </si>
  <si>
    <t>Invest Interest</t>
  </si>
  <si>
    <t>Bond Proceeds</t>
  </si>
  <si>
    <t>Bond Issance Cost</t>
  </si>
  <si>
    <t>Legal Fees</t>
  </si>
  <si>
    <t>IMPROVEMENTS: CONSTRUCTION</t>
  </si>
  <si>
    <t>Transfer Out:</t>
  </si>
  <si>
    <t>FIRE STATION Construction Expense  #10</t>
  </si>
  <si>
    <t>Recording Fee</t>
  </si>
  <si>
    <t xml:space="preserve">Lot Open / Close </t>
  </si>
  <si>
    <t>Niche O/C: Rickertsen (Aug 2022)</t>
  </si>
  <si>
    <t>Niche Engraving: Rickertsen</t>
  </si>
  <si>
    <t xml:space="preserve">Int: 753122; ICS; Cem Found </t>
  </si>
  <si>
    <t>Elmwood Bench: cement pad</t>
  </si>
  <si>
    <t xml:space="preserve">Perpetual Care </t>
  </si>
  <si>
    <t xml:space="preserve">Cemetery Lot Sales </t>
  </si>
  <si>
    <t>Grant: Miller: Building 40x40</t>
  </si>
  <si>
    <t>Fica:   6.20%</t>
  </si>
  <si>
    <t>Medicare :  1.45%</t>
  </si>
  <si>
    <t>Pension 6% (Sexton + OT)</t>
  </si>
  <si>
    <t>School/Prof: Sec of St Cm Fd $30</t>
  </si>
  <si>
    <t>Recording Fees</t>
  </si>
  <si>
    <t>Publication: flyers, mow notice</t>
  </si>
  <si>
    <t>Public Utility</t>
  </si>
  <si>
    <t xml:space="preserve">Util. R &amp; M:Cleanout Plug; repair N. well; </t>
  </si>
  <si>
    <t xml:space="preserve">  Security Sys; flags; tape reel; pipe;</t>
  </si>
  <si>
    <t>Computer: Prop Mgmt Support</t>
  </si>
  <si>
    <t>Niche Engraving: Engrave; Postage</t>
  </si>
  <si>
    <t xml:space="preserve">Bldg R&amp;M: </t>
  </si>
  <si>
    <t>Columbarium Purchase: Wilbert Memorials - $14,705</t>
  </si>
  <si>
    <t>CEMETERY    #11</t>
  </si>
  <si>
    <t xml:space="preserve">    </t>
  </si>
  <si>
    <t>Bill Refund: Rural Fire 1/2</t>
  </si>
  <si>
    <t>Interest 505003; Mmkt; ICS</t>
  </si>
  <si>
    <t>Collection: EMT Runs</t>
  </si>
  <si>
    <t>Wages (EMT Trfrs - $15)</t>
  </si>
  <si>
    <t>Insur: US Alliance; Term Life $30000</t>
  </si>
  <si>
    <t xml:space="preserve"> (Line of Duty Comp Act $250000 Death) St of NE</t>
  </si>
  <si>
    <t xml:space="preserve">Prof. &amp; Schools </t>
  </si>
  <si>
    <t xml:space="preserve">Adm. &amp; Dues: NSVFA </t>
  </si>
  <si>
    <t>Communication: Verizon &amp; 12 Lead</t>
  </si>
  <si>
    <t>Vehicle R &amp; M</t>
  </si>
  <si>
    <t>Merch /Supplies (Unit)</t>
  </si>
  <si>
    <t>Equip. Purch. - Ambul; Siren; Stryker Agree.</t>
  </si>
  <si>
    <t xml:space="preserve">1997 Ford $84,500 </t>
  </si>
  <si>
    <t>2006 Ford $122,000</t>
  </si>
  <si>
    <t>2022 Ford Medix: Purchase $270,000</t>
  </si>
  <si>
    <t>AMBULANCE     #12</t>
  </si>
  <si>
    <t xml:space="preserve">Admissions </t>
  </si>
  <si>
    <t>Interest: 504442; ICS; NE Class</t>
  </si>
  <si>
    <t>Concessions</t>
  </si>
  <si>
    <t>Swim Lessons</t>
  </si>
  <si>
    <t>Sales Tax</t>
  </si>
  <si>
    <t>Prof &amp; Sch: Bonus</t>
  </si>
  <si>
    <t xml:space="preserve">  Anise Morrow: $1605 CPR/ LIFEG RECER</t>
  </si>
  <si>
    <t>Adm &amp; Dues: Permit; Oper Lic; Boiler $10</t>
  </si>
  <si>
    <t>Communication: St. of NE</t>
  </si>
  <si>
    <t>Publish: Pool Open; Lifeguards</t>
  </si>
  <si>
    <t>Uniforms</t>
  </si>
  <si>
    <t>Chemicals: Chlorine; Acid</t>
  </si>
  <si>
    <t>Sales Tax: Form 10 (Adm Only)</t>
  </si>
  <si>
    <t xml:space="preserve">   (41-20-291)</t>
  </si>
  <si>
    <t xml:space="preserve">Concessions: </t>
  </si>
  <si>
    <t xml:space="preserve">Pool Equip. Sinking </t>
  </si>
  <si>
    <t xml:space="preserve">2014 $3,060 Keno for Pool Slide finish </t>
  </si>
  <si>
    <t>2017 Steele Pool Co. Pool Painting $69,054  ($55,000 Pool Budget &amp; $14,054 Keno Fund)</t>
  </si>
  <si>
    <t>2022 Circulating Pump (Keno) $32,158</t>
  </si>
  <si>
    <t>POOL     #13</t>
  </si>
  <si>
    <t>Batting Cage Key Fob</t>
  </si>
  <si>
    <t>Fee, Tennis Crt Meter</t>
  </si>
  <si>
    <t>Transfer In from Lights</t>
  </si>
  <si>
    <t>Transfer In from LANDFILL</t>
  </si>
  <si>
    <t>Overtime (ballfields &amp; GCA Days)</t>
  </si>
  <si>
    <t>Prof &amp; Schools - Turf; Chemical; CPR</t>
  </si>
  <si>
    <t>City Gas &amp; Oil:</t>
  </si>
  <si>
    <t xml:space="preserve">City Lights </t>
  </si>
  <si>
    <t>Uniforms: 1 person</t>
  </si>
  <si>
    <t xml:space="preserve">Reimbursement: </t>
  </si>
  <si>
    <t>2022-2023 - NEW PARK TRUCK!!!</t>
  </si>
  <si>
    <t>PARK     #14</t>
  </si>
  <si>
    <t xml:space="preserve">Recreation Trail 54827 Interest </t>
  </si>
  <si>
    <t>REC: Salary/Wage</t>
  </si>
  <si>
    <t>REC: Supplies</t>
  </si>
  <si>
    <t>NET ANNUAL FLOW</t>
  </si>
  <si>
    <t>RECREATION   #15</t>
  </si>
  <si>
    <t>Library State Aid</t>
  </si>
  <si>
    <t>Refunds-Larm &amp; School Bills (1/2)</t>
  </si>
  <si>
    <t>Maintenance Reserve</t>
  </si>
  <si>
    <t>Janitor / Maintenance</t>
  </si>
  <si>
    <t>Books / E-Books</t>
  </si>
  <si>
    <t>Library Mgmt System: Annual</t>
  </si>
  <si>
    <t xml:space="preserve">Office Supply: </t>
  </si>
  <si>
    <t>Program Exp: LEGO</t>
  </si>
  <si>
    <t>Paint / Flooring: Coference/Hallway</t>
  </si>
  <si>
    <t>kelli.helton@spwildcat.org</t>
  </si>
  <si>
    <t>2017 Spray Roof - 10 Year Warranty</t>
  </si>
  <si>
    <t>School Fiscal Yr = August 1</t>
  </si>
  <si>
    <t>LIBRARY  #16</t>
  </si>
  <si>
    <t xml:space="preserve">Internal Service Ins.    #17 </t>
  </si>
  <si>
    <t>Health Deductible 48-014</t>
  </si>
  <si>
    <t>Investment Interest  48-290</t>
  </si>
  <si>
    <t>Check Order</t>
  </si>
  <si>
    <t>Savings #102482= $160,076</t>
  </si>
  <si>
    <t>ICS = $100,741</t>
  </si>
  <si>
    <t>LB840 Interest</t>
  </si>
  <si>
    <t>25% Sales Tax - Infrastructure</t>
  </si>
  <si>
    <t>Sales Tax FIRE STATION PROCEED</t>
  </si>
  <si>
    <t>LB840 Fines: Northup Siding</t>
  </si>
  <si>
    <t>Reimb: Scedd: Ho Co; Elba; Dannebrog</t>
  </si>
  <si>
    <t>Sales Tax Proceeds</t>
  </si>
  <si>
    <t>Check Order 300277 &amp; Fire Station $100</t>
  </si>
  <si>
    <t>Accounting - Dana Cole</t>
  </si>
  <si>
    <t>Maintain a balance of $5,000</t>
  </si>
  <si>
    <t xml:space="preserve"> Maintain a balance of $1,000</t>
  </si>
  <si>
    <t>LB840 Loans Open</t>
  </si>
  <si>
    <t>Outstanding</t>
  </si>
  <si>
    <t>Pymt Amount</t>
  </si>
  <si>
    <t xml:space="preserve">Bed Head Coffee ($95,000)         2.75% </t>
  </si>
  <si>
    <t>County Cage ($70,000)                2.75%</t>
  </si>
  <si>
    <t>Bootlegger    ($50,000)              2.75%</t>
  </si>
  <si>
    <t xml:space="preserve">SALES TAX   #18  </t>
  </si>
  <si>
    <t>Bond Levy Tax</t>
  </si>
  <si>
    <t xml:space="preserve">Wire Fee </t>
  </si>
  <si>
    <t>Street Bond Principal</t>
  </si>
  <si>
    <t>Street Bond Interest</t>
  </si>
  <si>
    <t>Street Princ. 2020 Dist.</t>
  </si>
  <si>
    <t>Street Interest-Dist 2020</t>
  </si>
  <si>
    <t>To Reduce Budget Cash Res.</t>
  </si>
  <si>
    <t>VP BOND    #19</t>
  </si>
  <si>
    <t xml:space="preserve">Keno Receipts </t>
  </si>
  <si>
    <t>Reimb. - Nevrivy Keno Audit</t>
  </si>
  <si>
    <t xml:space="preserve">Publish: City Wide Cleanup  </t>
  </si>
  <si>
    <t>Check Order - Keno</t>
  </si>
  <si>
    <t>Accounting - Dana Cole: Nevrivy Reimb.</t>
  </si>
  <si>
    <t>Improve: GCA $3000; Firework $4000;</t>
  </si>
  <si>
    <t>Money Mmkt 504409 = $73,290</t>
  </si>
  <si>
    <t>NEVRIVY TO REIMB. CITY FOR KENO AUDIT:</t>
  </si>
  <si>
    <t>ICS (Citizens) $67,504</t>
  </si>
  <si>
    <t>NPAIT = $102,596</t>
  </si>
  <si>
    <t>NE CLASS = $37,421</t>
  </si>
  <si>
    <t>21-22  GCA Days: Operating $3,000; Fireworks $4,000</t>
  </si>
  <si>
    <t>KENO     #20</t>
  </si>
  <si>
    <t>#21   ST. PAUL CIVIC CENTER</t>
  </si>
  <si>
    <t xml:space="preserve">Property Tax </t>
  </si>
  <si>
    <t>Adm &amp; Dues</t>
  </si>
  <si>
    <t>Communications</t>
  </si>
  <si>
    <t>Civic Insurance</t>
  </si>
  <si>
    <t>#300749 = $236</t>
  </si>
  <si>
    <t>#505179 = $1,831</t>
  </si>
  <si>
    <t>CIVIC CENTER   #21</t>
  </si>
  <si>
    <t xml:space="preserve">Prairie Fall #8652 - Johnson </t>
  </si>
  <si>
    <t xml:space="preserve">   Lots 15 &amp; 16</t>
  </si>
  <si>
    <t>MAD Dev. #8653 - Taylor</t>
  </si>
  <si>
    <t xml:space="preserve">    Lot 13</t>
  </si>
  <si>
    <t>MAD Dev. #8654 - Barta</t>
  </si>
  <si>
    <t xml:space="preserve">    Lot 16</t>
  </si>
  <si>
    <t>MAD Dev #8655 -Prater</t>
  </si>
  <si>
    <t xml:space="preserve">    Lot 14</t>
  </si>
  <si>
    <t>MAD Dev #8656 - Wells, C</t>
  </si>
  <si>
    <t xml:space="preserve">    Lot 18</t>
  </si>
  <si>
    <t>Prairie Falls #8657 - Mendez</t>
  </si>
  <si>
    <t xml:space="preserve">    Lots 13 &amp; 14</t>
  </si>
  <si>
    <t>MAD Dev. #8658 - Robinson</t>
  </si>
  <si>
    <t xml:space="preserve">    Lot 4</t>
  </si>
  <si>
    <t xml:space="preserve">Prairie Fall #8659 Sok M </t>
  </si>
  <si>
    <t xml:space="preserve">    Lots 11 &amp; 12</t>
  </si>
  <si>
    <t>MAD Dev #8660 - Robinson</t>
  </si>
  <si>
    <t xml:space="preserve">   Lot 3</t>
  </si>
  <si>
    <t>Bed Head Coffee #8661</t>
  </si>
  <si>
    <t xml:space="preserve">  Lot 9-13, Blk 78, O.T.</t>
  </si>
  <si>
    <t>Prairie Fall #8662 - Larsen</t>
  </si>
  <si>
    <t xml:space="preserve">  Lot 2, Blk 3, Harris</t>
  </si>
  <si>
    <t>Prairie Fall #8663 - M. Dvorak</t>
  </si>
  <si>
    <t xml:space="preserve">   Lots 17 &amp; 18, Prairie</t>
  </si>
  <si>
    <t>MAD Dev. #8664</t>
  </si>
  <si>
    <t xml:space="preserve">   Lot 19 - Ann Peterson/Evers</t>
  </si>
  <si>
    <t>MAD Dev. #8665</t>
  </si>
  <si>
    <t xml:space="preserve">   Lot 20 - Tyler Solko</t>
  </si>
  <si>
    <t>MAD Dev. #8667 - Seaman Scott</t>
  </si>
  <si>
    <t xml:space="preserve">   Lot 6 </t>
  </si>
  <si>
    <t>Prairie Fall #8668 - N. Reilly</t>
  </si>
  <si>
    <t xml:space="preserve">   Lots 19 &amp; 20, Prairie</t>
  </si>
  <si>
    <t>Prairie Fall #8669 - Kent Payne</t>
  </si>
  <si>
    <t xml:space="preserve">   Lots 21 &amp; 22 Prairie</t>
  </si>
  <si>
    <t>Interest #505036</t>
  </si>
  <si>
    <t>TIF Check Order 68-20-306</t>
  </si>
  <si>
    <r>
      <rPr>
        <b/>
        <sz val="10"/>
        <rFont val="Calibri"/>
        <family val="2"/>
        <scheme val="minor"/>
      </rPr>
      <t xml:space="preserve">MAD DEV </t>
    </r>
    <r>
      <rPr>
        <sz val="10"/>
        <rFont val="Calibri"/>
        <family val="2"/>
        <scheme val="minor"/>
      </rPr>
      <t xml:space="preserve"> (50/50)</t>
    </r>
  </si>
  <si>
    <t xml:space="preserve">   68-20-009</t>
  </si>
  <si>
    <r>
      <rPr>
        <b/>
        <sz val="10"/>
        <rFont val="Calibri"/>
        <family val="2"/>
        <scheme val="minor"/>
      </rPr>
      <t>CITY (MAD)</t>
    </r>
    <r>
      <rPr>
        <sz val="10"/>
        <rFont val="Calibri"/>
        <family val="2"/>
        <scheme val="minor"/>
      </rPr>
      <t xml:space="preserve"> (50/50)</t>
    </r>
  </si>
  <si>
    <t xml:space="preserve">   68-20-008</t>
  </si>
  <si>
    <t xml:space="preserve">Prairie Fall #8652 Johnson </t>
  </si>
  <si>
    <t xml:space="preserve">   Lots 9-13, Blk 78 O.T.</t>
  </si>
  <si>
    <t xml:space="preserve">   Lot 2, Blk 3, Harris</t>
  </si>
  <si>
    <t>MAD DEVELOPMENT</t>
  </si>
  <si>
    <r>
      <t xml:space="preserve">Series B (Redeveloper) = </t>
    </r>
    <r>
      <rPr>
        <b/>
        <sz val="10"/>
        <color theme="1"/>
        <rFont val="Calibri"/>
        <family val="2"/>
        <scheme val="minor"/>
      </rPr>
      <t>$424,000</t>
    </r>
    <r>
      <rPr>
        <sz val="10"/>
        <color theme="1"/>
        <rFont val="Calibri"/>
        <family val="2"/>
        <scheme val="minor"/>
      </rPr>
      <t xml:space="preserve"> at 7.50% </t>
    </r>
  </si>
  <si>
    <t>50 / 50 (CDA &amp; Redeveloper)</t>
  </si>
  <si>
    <t>Starostka Construction Bid = $226,398.95 for City Infrastructure</t>
  </si>
  <si>
    <t>ATTORNEY WILLIS = 402/474-6900</t>
  </si>
  <si>
    <t xml:space="preserve">Current Balance: </t>
  </si>
  <si>
    <t>PRAIRIE FALLS Phase 1 - Diane Johnson</t>
  </si>
  <si>
    <t>NOTICE TO DIVIDE: 7-19-2016</t>
  </si>
  <si>
    <t>Prairie Falls Subdivision: Proceeds in June / Dec</t>
  </si>
  <si>
    <t xml:space="preserve">  Interest starts 7/6/2016 at 5% on $30,000</t>
  </si>
  <si>
    <t>PRAIRIE FALLS Phase 2 - Ramiro Mendez</t>
  </si>
  <si>
    <t>NOTICE to DIVIDE: 7-26-17</t>
  </si>
  <si>
    <t xml:space="preserve">  Interest starts 8-7-17 at 5% on $30,000</t>
  </si>
  <si>
    <t>PRAIRIE FALLS Phase 3 - Mike Sok</t>
  </si>
  <si>
    <t>NOTICE to DIVIDE: 9-8-2017</t>
  </si>
  <si>
    <t xml:space="preserve">  Interest starts 10-16-17 at 5% on $30,000</t>
  </si>
  <si>
    <t>PRAIRIE FALLS Phase 4 - Corey &amp; Tara Larsen</t>
  </si>
  <si>
    <t>NOTICE to DIVIDE: 3-26-2018</t>
  </si>
  <si>
    <t xml:space="preserve">  Interest starts 3-18-19 at 5% on $30,910</t>
  </si>
  <si>
    <t>PRAIRIE FALLS Phase 5 - Chris Meyer Construction</t>
  </si>
  <si>
    <t>Notice to Divide: 3-9-2020</t>
  </si>
  <si>
    <t>Prairie Falls Subd: Proceeds June / Dec</t>
  </si>
  <si>
    <t xml:space="preserve">  Interest starts February 3, 2020 at 5% on $30,000</t>
  </si>
  <si>
    <t>PRAIRIE FALLS Phase 6 - Chris Meyer Construction</t>
  </si>
  <si>
    <t>Notice to Divide: 9-21-2020</t>
  </si>
  <si>
    <t xml:space="preserve">  Interest starts August 3, 2020 at 5% on $30,000</t>
  </si>
  <si>
    <t>PRAIRIE FALLS Phase 7 - Kent Payne</t>
  </si>
  <si>
    <t>Notice to Divide: 4-13-2021</t>
  </si>
  <si>
    <t xml:space="preserve">  Interest starts September 8, 2020 at 5% on $30,000</t>
  </si>
  <si>
    <t>PRAIRIE FALLS Phase 8 - Mark Starkey</t>
  </si>
  <si>
    <t>Notice to Divide: June 21, 2023</t>
  </si>
  <si>
    <t xml:space="preserve">  Interest starts May 16, 2022 at 5% on $40,000</t>
  </si>
  <si>
    <t>PRAIRIE FALLS Phase 9 - Kim Jensen</t>
  </si>
  <si>
    <t>Notice to Divide: 9-20-2022</t>
  </si>
  <si>
    <t xml:space="preserve">  Interest starts 8-15-2022 5% at $30,000</t>
  </si>
  <si>
    <t>BEDHEAD COFFEE   (Megan Yutesler)</t>
  </si>
  <si>
    <t>NOTICE TO DIVIDE: 3-25-2018</t>
  </si>
  <si>
    <t>Proceeds in June / Dec</t>
  </si>
  <si>
    <t xml:space="preserve">  Interest starts 12-17-2019 at 4.50% at $55,000</t>
  </si>
  <si>
    <t>TIF     #22</t>
  </si>
  <si>
    <t xml:space="preserve">Senior Center #23  </t>
  </si>
  <si>
    <t>Property tax</t>
  </si>
  <si>
    <t>Int. 504882 (may utilize)</t>
  </si>
  <si>
    <t>Reimb: New Sink</t>
  </si>
  <si>
    <t>Bldg R&amp;M: Adv Clim; Ballast</t>
  </si>
  <si>
    <t>M Mkt #504882 = $8,347</t>
  </si>
  <si>
    <t>Sen Ctr ICS = $21,405</t>
  </si>
  <si>
    <t>NE CLASS = $20,228</t>
  </si>
  <si>
    <t>Opened in 1988</t>
  </si>
  <si>
    <t>2012 Roof Construction</t>
  </si>
  <si>
    <t>2013 Insulated &amp; New Windows in 2013</t>
  </si>
  <si>
    <t xml:space="preserve">2014 New Furnace / Air Transferred from General 504684 = $16,136.00 </t>
  </si>
  <si>
    <t>2017 Clean / Repair Furnace</t>
  </si>
  <si>
    <t>2021 New Fire Suppression Range Hood $3500; Emerg. Lighting (power outage) $100</t>
  </si>
  <si>
    <t>Senior Center     #23</t>
  </si>
  <si>
    <t xml:space="preserve">REDLG  #24   June 2023 </t>
  </si>
  <si>
    <t xml:space="preserve"> REDLG Loan Princ.     70-032</t>
  </si>
  <si>
    <t>REDLG Loan Interest  70-033</t>
  </si>
  <si>
    <t>REDLG Adm. Fee 1%</t>
  </si>
  <si>
    <t>REDLG Interest: 301465 &amp; ICS</t>
  </si>
  <si>
    <t>REDLG Fine/Penalty</t>
  </si>
  <si>
    <t>REDLG - new USDA Loan</t>
  </si>
  <si>
    <t xml:space="preserve">Insurance: (USDA) AIG (new)   </t>
  </si>
  <si>
    <t xml:space="preserve">     (Travelers $471 - ProRate)</t>
  </si>
  <si>
    <t xml:space="preserve">REDLG Impr. (new project) </t>
  </si>
  <si>
    <t>Projects</t>
  </si>
  <si>
    <t>Interest</t>
  </si>
  <si>
    <t>Original Bal.</t>
  </si>
  <si>
    <t>Current Bal.</t>
  </si>
  <si>
    <t>#1</t>
  </si>
  <si>
    <t>Ho. Co. Med Center</t>
  </si>
  <si>
    <t>Zero Interest</t>
  </si>
  <si>
    <t>#2</t>
  </si>
  <si>
    <t>Teresa's Floral</t>
  </si>
  <si>
    <t>#3</t>
  </si>
  <si>
    <t>Vogel Auto Repair</t>
  </si>
  <si>
    <t>#4</t>
  </si>
  <si>
    <t>Bootlegger (Fousek)</t>
  </si>
  <si>
    <t>REDLG    #24</t>
  </si>
  <si>
    <t>American Rescue Plan (ARP) 25</t>
  </si>
  <si>
    <t>ARP Interest</t>
  </si>
  <si>
    <t>ARP Proceeds (72-972)</t>
  </si>
  <si>
    <t>ARP Check Order (72-20-306)</t>
  </si>
  <si>
    <t xml:space="preserve">ARP Improvements (72-50-972) = </t>
  </si>
  <si>
    <t xml:space="preserve"> $412,912)</t>
  </si>
  <si>
    <t>ARP First Allocation to City: $206,456.21 on July 14, 2021</t>
  </si>
  <si>
    <t>ARP Second Allocation to City in July/August 2022</t>
  </si>
  <si>
    <t>Wastewater Treatment Plant</t>
  </si>
  <si>
    <t>*Sewer Jetter  $83,203</t>
  </si>
  <si>
    <t>*Sewer Vacuum  $75,137</t>
  </si>
  <si>
    <t>22-23 Actual</t>
  </si>
  <si>
    <t>23-24 Estimate</t>
  </si>
  <si>
    <t>24-25 Budget</t>
  </si>
  <si>
    <t>LIGHT   #1            June 2024</t>
  </si>
  <si>
    <t>WATER  #2       June 2024</t>
  </si>
  <si>
    <t>WASTEWATER FACILITY  #3     June 2024</t>
  </si>
  <si>
    <t xml:space="preserve">GENERAL   #5    June 2024 </t>
  </si>
  <si>
    <t>Page #6       June 2024</t>
  </si>
  <si>
    <t>Street                June 2024</t>
  </si>
  <si>
    <t xml:space="preserve">FIRE     #8         June 2024        </t>
  </si>
  <si>
    <t>POLICE    #9      June 2024</t>
  </si>
  <si>
    <t xml:space="preserve">FIRE  STATION   #10    June 2024        </t>
  </si>
  <si>
    <t>CEMETERY    #11     June 2024</t>
  </si>
  <si>
    <t>AMBULANCE  #12   June 2024</t>
  </si>
  <si>
    <t>POOL     #13      June 2024</t>
  </si>
  <si>
    <t>PARK     #14      June 2024</t>
  </si>
  <si>
    <t>RECREATION   15  June 2024</t>
  </si>
  <si>
    <t>LIBRARY    #16     June 2024</t>
  </si>
  <si>
    <t>REVENUE        June 2024</t>
  </si>
  <si>
    <t>SALES TAX   #18     June 2024</t>
  </si>
  <si>
    <t>VP BOND  #19      June 2024</t>
  </si>
  <si>
    <t>KENO   #20   June 2024</t>
  </si>
  <si>
    <t xml:space="preserve">  June 2024</t>
  </si>
  <si>
    <t>TIF     #22         June 2024</t>
  </si>
  <si>
    <t>REVENUE    June 2024</t>
  </si>
  <si>
    <t>REVENUE    43 CODE</t>
  </si>
  <si>
    <t xml:space="preserve">Reimb: </t>
  </si>
  <si>
    <t>Vehicle Purchase</t>
  </si>
  <si>
    <t>$19,420 From Keno 504409</t>
  </si>
  <si>
    <t>Bldg R &amp; M</t>
  </si>
  <si>
    <t>Bond Anticipation: Middle Loup Subd.</t>
  </si>
  <si>
    <t>Transfer In from Water</t>
  </si>
  <si>
    <t>Accounting Fees</t>
  </si>
  <si>
    <t>Fire Station Princ. 2023    (60)</t>
  </si>
  <si>
    <t>Fire Station Interest 2023    (60)</t>
  </si>
  <si>
    <t>American Tower Rent  $650  ($14153 ICS)</t>
  </si>
  <si>
    <t>Grant: Energy Research &amp; Dev.</t>
  </si>
  <si>
    <t>Light Surge Protection</t>
  </si>
  <si>
    <t>Insurance: BCBS 9.7%; LTD</t>
  </si>
  <si>
    <t>Wire Fee: Bucket Truck</t>
  </si>
  <si>
    <t>2024 May: Purchase Electrical Middle Loup River Subdivision</t>
  </si>
  <si>
    <t>M. Mkt #504981 = $4,824</t>
  </si>
  <si>
    <t>ICS (Citizens) = $229,682</t>
  </si>
  <si>
    <t>NPAIT = $487,808</t>
  </si>
  <si>
    <t>NE CLASS = $762745</t>
  </si>
  <si>
    <t>Heritage Bank #411025 = $294,673</t>
  </si>
  <si>
    <t>Consumer Deposit #102-415  =  $55,701</t>
  </si>
  <si>
    <t>Insurance: BCBS / LTD 9.7%</t>
  </si>
  <si>
    <t xml:space="preserve">Assess Int:  MAD Dev Only </t>
  </si>
  <si>
    <t>Special Assess: MAD Dev Only</t>
  </si>
  <si>
    <t>May 2024 Middle Loup Water Improve.</t>
  </si>
  <si>
    <t>M.Mkt 504189 = $8,394</t>
  </si>
  <si>
    <t>ICS (Citizens) = $281,225</t>
  </si>
  <si>
    <t>NPAIT = $161,529</t>
  </si>
  <si>
    <t>NE CLASS = $235,667</t>
  </si>
  <si>
    <t>Bond Anticipation: Middle Loup Sub</t>
  </si>
  <si>
    <t>Insurance: BC/BS &amp; LTD: 9.7%</t>
  </si>
  <si>
    <t xml:space="preserve">Publish / Codif Amer Legal  (No Flushing) </t>
  </si>
  <si>
    <t>Assess: MAD Only</t>
  </si>
  <si>
    <t>Assess Int: MAD Only</t>
  </si>
  <si>
    <r>
      <t xml:space="preserve">Rental- Hay Thomsen </t>
    </r>
    <r>
      <rPr>
        <sz val="10"/>
        <color indexed="10"/>
        <rFont val="Calibri"/>
        <family val="2"/>
      </rPr>
      <t>(Bid to 2026)</t>
    </r>
  </si>
  <si>
    <t xml:space="preserve">    ICS, Npait, NE Class</t>
  </si>
  <si>
    <t>Insurance: BCBS / LTD  9.7%      10-10-130</t>
  </si>
  <si>
    <t>125 Plan: Dept Tasc Fee             10-20-122</t>
  </si>
  <si>
    <t>Public Maint: -  Eiberger / Stanteiski (Padrnos</t>
  </si>
  <si>
    <t>Improve: Office  Renov. $50,000; Comp Plan</t>
  </si>
  <si>
    <t xml:space="preserve">GENERAL RESERVES: Office Renovation $50,000;  </t>
  </si>
  <si>
    <t xml:space="preserve">  City Roof $13,200</t>
  </si>
  <si>
    <t xml:space="preserve">Prof/School: NPZA, Conf, Election; Tobacco;  </t>
  </si>
  <si>
    <t xml:space="preserve">    /Liquor School</t>
  </si>
  <si>
    <t>M. Mkt #504849 = $19,579</t>
  </si>
  <si>
    <t>ICS (Citizens) =  $289,068</t>
  </si>
  <si>
    <t>NPAIT = $215,450</t>
  </si>
  <si>
    <t>NE CLASS = $309,851</t>
  </si>
  <si>
    <t>ICS    $499,309</t>
  </si>
  <si>
    <t>M. Mkt 504805 = $13,507</t>
  </si>
  <si>
    <t>Health Deductible ICS = $105,109</t>
  </si>
  <si>
    <t>NE CLASS =  $703,923</t>
  </si>
  <si>
    <t>Health Deductible NE Class = $76,868</t>
  </si>
  <si>
    <t>M. Mkt #504860 = $16,325</t>
  </si>
  <si>
    <t>ICS (Citizens) = $2,691</t>
  </si>
  <si>
    <t>NE CLASS = $16,023</t>
  </si>
  <si>
    <t>Police Abandon Property</t>
  </si>
  <si>
    <t>Grant: In-Car</t>
  </si>
  <si>
    <t>Reimb: Aurora Coop; Council Alcohol;</t>
  </si>
  <si>
    <t xml:space="preserve">   #96 Hit Racoon $1646</t>
  </si>
  <si>
    <t>Brick M. Mkt 504-915 = $2,060</t>
  </si>
  <si>
    <t>Street M. Mkt 505-014 - $12,132</t>
  </si>
  <si>
    <t>Street ICS = $74,475</t>
  </si>
  <si>
    <t>Street NPAIT = $43,795</t>
  </si>
  <si>
    <t>Shop Sales: Jorgensen Elect.</t>
  </si>
  <si>
    <t>Bond Anticipation Middle Loup Sub</t>
  </si>
  <si>
    <t>Reimb:Czarnek $2281; Damage N $6648</t>
  </si>
  <si>
    <t>Bldg R &amp; M: Sanit Haul</t>
  </si>
  <si>
    <t>2024 February: JRB Loader Attachment: $2,150</t>
  </si>
  <si>
    <t>2024 May: 2003 International Truck: 24,975</t>
  </si>
  <si>
    <t>2024 June: Motor Grader $36,000 and Wing $500</t>
  </si>
  <si>
    <t>Insur: US Alli; Life $30,000 -June</t>
  </si>
  <si>
    <t>Bldg R&amp;M: Heartland;Wells;HVAC;</t>
  </si>
  <si>
    <t xml:space="preserve">   Copier; Bomgaars</t>
  </si>
  <si>
    <t>M.Mkt #504992:  $7,613</t>
  </si>
  <si>
    <t>ICS = $20,299</t>
  </si>
  <si>
    <t>NPAIT = $92,112</t>
  </si>
  <si>
    <t>NE CLASS = $32,045</t>
  </si>
  <si>
    <t>NPAIT = $1,847,748</t>
  </si>
  <si>
    <t xml:space="preserve">   Account 103683</t>
  </si>
  <si>
    <t>Donation:</t>
  </si>
  <si>
    <t>Elmwood Bench: Island Curb:Cement Pad</t>
  </si>
  <si>
    <t>Savings 753122 = $14,927</t>
  </si>
  <si>
    <t>Cemetery ICS = $64,655</t>
  </si>
  <si>
    <t>NE CLASS = $27,772</t>
  </si>
  <si>
    <t>Cemetery Foundation #505168 = $16,666</t>
  </si>
  <si>
    <t>M. Mmkt #505003 - $8,036</t>
  </si>
  <si>
    <t>NPAIT = $161,736</t>
  </si>
  <si>
    <t>NE CLASS = $126,044</t>
  </si>
  <si>
    <t>ICS = $68,821</t>
  </si>
  <si>
    <t>Pool Savings 504442 = $14,147</t>
  </si>
  <si>
    <t>Pool ICS = $38554</t>
  </si>
  <si>
    <t>Pool NE CLASS = $16,023</t>
  </si>
  <si>
    <t xml:space="preserve">2024 Log Slices/Floating/Pads (WaterPark Excite) </t>
  </si>
  <si>
    <t>M. Mkt 505025 = $11,784</t>
  </si>
  <si>
    <t>ICS = $45,990</t>
  </si>
  <si>
    <t>NPAIT = $98,539</t>
  </si>
  <si>
    <t>NE CLASS = $46,999</t>
  </si>
  <si>
    <t>772682 - Alum Can = $6,340</t>
  </si>
  <si>
    <t>Grant: Crumb Rubber</t>
  </si>
  <si>
    <t>Insurance: BCBS / LTD:  9.7%</t>
  </si>
  <si>
    <t>Computer: Blake Bokowski</t>
  </si>
  <si>
    <t>Recreation Trail 54827 = $3,451</t>
  </si>
  <si>
    <t>M. Mkt #504970 = $2,882</t>
  </si>
  <si>
    <t>ICS  = $40,210</t>
  </si>
  <si>
    <t>NPAIT = $53,554</t>
  </si>
  <si>
    <t>NE CLASS = $41,659</t>
  </si>
  <si>
    <t>Checking #300277 = $86,430</t>
  </si>
  <si>
    <t>M. Mkt #504420 = $223,309</t>
  </si>
  <si>
    <t>25% Infrast Chk #102-342 = $103,826</t>
  </si>
  <si>
    <t>25% Infrast ICS = $206,799</t>
  </si>
  <si>
    <t>Sales Tax ICS = $14,150</t>
  </si>
  <si>
    <t>NE CLASS = $129,248</t>
  </si>
  <si>
    <t>NE CLASS 25% Infrastructure = $76,868</t>
  </si>
  <si>
    <t>LB840 Princ:</t>
  </si>
  <si>
    <t>Int: 300277; 504420 + ICS; NE Class; 102342</t>
  </si>
  <si>
    <t>Recording Fee: Wrob Release</t>
  </si>
  <si>
    <t>ELSTER. LAND PAID IN FULL 2024    $16,726</t>
  </si>
  <si>
    <t>Improve: Civic Loan 70,000; SCEDD $5,000;</t>
  </si>
  <si>
    <t>TRANSFER OUT:   FIRE STATION PRINC/INTER</t>
  </si>
  <si>
    <t>Pd in Full 2/2024</t>
  </si>
  <si>
    <t>REDLG Program #301465 = $157,066</t>
  </si>
  <si>
    <t>REDLG ICS:  $101694</t>
  </si>
  <si>
    <t>Adm &amp; Dues: BOKF: Fire/Street</t>
  </si>
  <si>
    <t>Trfr In Assess: Street</t>
  </si>
  <si>
    <t>Invoice $2,300</t>
  </si>
  <si>
    <r>
      <t>Donations: Willow 1000;</t>
    </r>
    <r>
      <rPr>
        <b/>
        <u/>
        <sz val="10"/>
        <rFont val="Calibri"/>
        <family val="2"/>
        <scheme val="minor"/>
      </rPr>
      <t>Chamber$3000</t>
    </r>
    <r>
      <rPr>
        <b/>
        <sz val="10"/>
        <rFont val="Calibri"/>
        <family val="2"/>
        <scheme val="minor"/>
      </rPr>
      <t xml:space="preserve">; </t>
    </r>
  </si>
  <si>
    <t>Adm. &amp; Dues 2% (4900x4)</t>
  </si>
  <si>
    <t>Interest  66-290</t>
  </si>
  <si>
    <t>MAD Dev: #8670 Molczyk</t>
  </si>
  <si>
    <t>MAD Dev: #8671 Wilshusen</t>
  </si>
  <si>
    <t>Prairie Fall #8672 Jensen Kim</t>
  </si>
  <si>
    <t>Prairie Fall #8673 Koperski Raeleigh</t>
  </si>
  <si>
    <t>Prairie Fall #8673 Koperski Raeleigh (1516 5th)</t>
  </si>
  <si>
    <t xml:space="preserve">  and LG Davolt (1514 5th)</t>
  </si>
  <si>
    <t xml:space="preserve">   Lot 12</t>
  </si>
  <si>
    <t xml:space="preserve">   Lot 5</t>
  </si>
  <si>
    <t>(1516 5th) and LG Davolt (1514 5th)</t>
  </si>
  <si>
    <t>NE CLASS = $18,159</t>
  </si>
  <si>
    <r>
      <t xml:space="preserve">  (</t>
    </r>
    <r>
      <rPr>
        <b/>
        <sz val="10"/>
        <color rgb="FFFF0000"/>
        <rFont val="Calibri"/>
        <family val="2"/>
        <scheme val="minor"/>
      </rPr>
      <t>2021-2022</t>
    </r>
    <r>
      <rPr>
        <b/>
        <sz val="10"/>
        <rFont val="Calibri"/>
        <family val="2"/>
        <scheme val="minor"/>
      </rPr>
      <t>:  Flusher $83,203; Vac $75,137) WWTF Final Draw</t>
    </r>
  </si>
  <si>
    <t xml:space="preserve">ARP Fund 300-303-057  </t>
  </si>
  <si>
    <t>*WWTF Pay Req #13 = $257,569</t>
  </si>
  <si>
    <t>*GW Brown - Microscope = $349.09</t>
  </si>
  <si>
    <t>*Elan Financial Sewer Shop Equip. = $187.23</t>
  </si>
  <si>
    <t>*Bomgaars Shop = $17.79</t>
  </si>
  <si>
    <t xml:space="preserve">   Lots 9 &amp; 10</t>
  </si>
  <si>
    <t>Prairie Fall #8668 - Nolan Reilly</t>
  </si>
  <si>
    <t xml:space="preserve">    Lots 9 &amp; 10</t>
  </si>
  <si>
    <t>TIF Mkt #505036  =  $1,241</t>
  </si>
  <si>
    <t>Computer:Office $1500.00, Hamilton$2200,</t>
  </si>
  <si>
    <t>Bldg. R&amp;M: Garb, Pest 325</t>
  </si>
  <si>
    <t>Assessment (Street &amp; MAD Dev)</t>
  </si>
  <si>
    <t>Assessment Interest (Street &amp; MAD Dev)</t>
  </si>
  <si>
    <t>Health Deductible #102482 = $101,999</t>
  </si>
  <si>
    <t xml:space="preserve">Improve: Fire Station Equip/Appliances/Furn </t>
  </si>
  <si>
    <r>
      <t xml:space="preserve">Series A (City) = </t>
    </r>
    <r>
      <rPr>
        <b/>
        <sz val="10"/>
        <color theme="1"/>
        <rFont val="Calibri"/>
        <family val="2"/>
        <scheme val="minor"/>
      </rPr>
      <t>$290,000 at 4%</t>
    </r>
    <r>
      <rPr>
        <sz val="10"/>
        <color theme="1"/>
        <rFont val="Calibri"/>
        <family val="2"/>
        <scheme val="minor"/>
      </rPr>
      <t xml:space="preserve"> (Water/ Sewer /Storm Swr)</t>
    </r>
  </si>
  <si>
    <t>CURRENT</t>
  </si>
  <si>
    <t xml:space="preserve">BALANCE: </t>
  </si>
  <si>
    <t>Accounting Fee: Dana F Cole</t>
  </si>
  <si>
    <t>2024 April: Middle Loup River Subd. (Elsbury Construction) Began Trees and Leveling</t>
  </si>
  <si>
    <t>Insurance: LARM: 15%</t>
  </si>
  <si>
    <t>Insurance: LARM:  15%</t>
  </si>
  <si>
    <t>Insurance: LARM:   15%</t>
  </si>
  <si>
    <t>Insur: LARM: Liab; WC; Bonding E/O:  15%</t>
  </si>
  <si>
    <t xml:space="preserve">Insurance: LARM:  15%  </t>
  </si>
  <si>
    <t>Insurance: LARM:  Work Comp  15%</t>
  </si>
  <si>
    <t xml:space="preserve">Graves being dug during regular </t>
  </si>
  <si>
    <t xml:space="preserve">   Dept. Not Cemetery!!!</t>
  </si>
  <si>
    <t>Interest; 504189; ICS; Npait; NE Class</t>
  </si>
  <si>
    <t>Rental: Charter Pole $1726; Century $212;</t>
  </si>
  <si>
    <t xml:space="preserve">  State Rent $3,000</t>
  </si>
  <si>
    <t>Reimbure: ACE $4434</t>
  </si>
  <si>
    <t xml:space="preserve">   Cross Arms $2000</t>
  </si>
  <si>
    <t>Computer:Itron/Banyon $3000; Hamilton</t>
  </si>
  <si>
    <t>23-24: Bucket Trk; Dump Trlr; Lease Excavator</t>
  </si>
  <si>
    <t>Trfr Out (Streets - light poles $5,000)</t>
  </si>
  <si>
    <t>Trfr Out (Police $178,500)</t>
  </si>
  <si>
    <t>Trfr Out (Cemetery - Excavator $19,000)</t>
  </si>
  <si>
    <t xml:space="preserve">   Cleaning $2667</t>
  </si>
  <si>
    <t>2024 new PC and Itron Upgrade</t>
  </si>
  <si>
    <t>2024 Began Middle Loup Electrical Service</t>
  </si>
  <si>
    <t xml:space="preserve">RESERVES: </t>
  </si>
  <si>
    <t xml:space="preserve">RESERVES:  Truck $40,000; </t>
  </si>
  <si>
    <t>Overtime  (Middle Loup; Outages)</t>
  </si>
  <si>
    <t>Metered Sales  (1%  line loss 3.8%)</t>
  </si>
  <si>
    <t>Mach &amp; Equip:  24-25  Veh Truck</t>
  </si>
  <si>
    <t>RESERVES: Elmwood Cemetery Excavator</t>
  </si>
  <si>
    <t>RESERVES: Boom Trk $107,900; Dump</t>
  </si>
  <si>
    <t xml:space="preserve">   Trlr $10870; Excavator (lease) $8000</t>
  </si>
  <si>
    <t xml:space="preserve">Utility Refund: HHS/to much money </t>
  </si>
  <si>
    <t>RESERVES: Light Poles to Street</t>
  </si>
  <si>
    <t>REVENUE   (Utilizes No Prop Tax)</t>
  </si>
  <si>
    <t xml:space="preserve">Bricks Sold: Eiberger / Obermiller </t>
  </si>
  <si>
    <t>Transfer In:  Lights $5,000 (poles)</t>
  </si>
  <si>
    <t>Tools: pressure wash; sand blaster</t>
  </si>
  <si>
    <t xml:space="preserve">  Overland  (2 loads)</t>
  </si>
  <si>
    <t>Improve: Middle Loup (Elsbury)</t>
  </si>
  <si>
    <t>Transferred $1,440,000 to Street ICS  June 2024</t>
  </si>
  <si>
    <t>Transferred $280,000 both Water &amp; Sewer to ICS</t>
  </si>
  <si>
    <t xml:space="preserve">  </t>
  </si>
  <si>
    <t>MIDDLE LOUP RIVER BOND ANTICIPATION NOTE</t>
  </si>
  <si>
    <t>Recording Fee: Goodenberger</t>
  </si>
  <si>
    <t>Fee, Permit, License (Well) Swanson</t>
  </si>
  <si>
    <t>Reimb: CM Constr</t>
  </si>
  <si>
    <t xml:space="preserve">Trfr To Cemetery (Excavator) $19000 </t>
  </si>
  <si>
    <t>Eng Fees: Middle Loup Sales Tax</t>
  </si>
  <si>
    <t>Comm: Charter 2400 One Call 144;</t>
  </si>
  <si>
    <t xml:space="preserve"> Itron/Banyon $2900</t>
  </si>
  <si>
    <t xml:space="preserve">Postage- lab 180; Surveys 450; Postage </t>
  </si>
  <si>
    <t xml:space="preserve">  2400, Bulk 115</t>
  </si>
  <si>
    <t xml:space="preserve">Build R &amp; M: Copier 1000; PSSI 564; </t>
  </si>
  <si>
    <t>Reserves:  Water ICS  Excavator  $19000</t>
  </si>
  <si>
    <t>Rental Lagoon: Hay Dry land</t>
  </si>
  <si>
    <t>Shop Sales: Microscope (school)</t>
  </si>
  <si>
    <t>Eng Fee: Progress Mtg; Middle Loup (SaleTx)</t>
  </si>
  <si>
    <t>Communication - Diggers/ AT&amp;T/ Internet $600</t>
  </si>
  <si>
    <t>Gas &amp; Oil: Generator 900 gal</t>
  </si>
  <si>
    <t>Lab Sample: Influent, fog; aqua (bugs); bod;$2100</t>
  </si>
  <si>
    <t xml:space="preserve">City Lights: </t>
  </si>
  <si>
    <t>Tools: Weed Eat; Sprayer;</t>
  </si>
  <si>
    <t xml:space="preserve">Computer: Hamilton 2200; Banyon 700; </t>
  </si>
  <si>
    <t>Transfer from Light (Excavator)</t>
  </si>
  <si>
    <t>Transfer from Water (Excavator)</t>
  </si>
  <si>
    <t xml:space="preserve">Equip Purch: Excavator </t>
  </si>
  <si>
    <t xml:space="preserve">Niche Sales: </t>
  </si>
  <si>
    <t>Legal Fees - Foundation</t>
  </si>
  <si>
    <t xml:space="preserve">City Gas </t>
  </si>
  <si>
    <t>Grounds: garb, spray, seed</t>
  </si>
  <si>
    <t xml:space="preserve">Improve: chains; storage shed addition </t>
  </si>
  <si>
    <t>Sanitation Hauling for City (Heartland Disposal; Mid-NE Disposal &amp; Triple T)</t>
  </si>
  <si>
    <t>Hay Harvest - Marlon Thomsen $222  2024-2026</t>
  </si>
  <si>
    <t xml:space="preserve">   Rudolf; Lyions)</t>
  </si>
  <si>
    <t>Overtime: Laura (grant)</t>
  </si>
  <si>
    <t xml:space="preserve">Trfr In: Lt US Wage  </t>
  </si>
  <si>
    <t xml:space="preserve">Trfr In: Wt US Wage  </t>
  </si>
  <si>
    <t xml:space="preserve">Trfr In: Sw US Wage </t>
  </si>
  <si>
    <t>Reimb: ACE; Public Feature $1 Million</t>
  </si>
  <si>
    <t xml:space="preserve">Bldg R&amp;M: Pest $675;HVAC $700; Fire Exting $100; </t>
  </si>
  <si>
    <t xml:space="preserve">  Garb700; Civic ???;  Roof Rep $21,512 (reimb);</t>
  </si>
  <si>
    <t>Bldg R &amp; M (Smith Weld) Police</t>
  </si>
  <si>
    <t>PAY FOR CITY OFFICE AND CIVIC CENTER</t>
  </si>
  <si>
    <t>Reimb: NSVFA Recruit/Retent</t>
  </si>
  <si>
    <t>Adm &amp; Due:BOK / NSVFA</t>
  </si>
  <si>
    <t xml:space="preserve">Utility R &amp; M: </t>
  </si>
  <si>
    <t xml:space="preserve">Vehicle R &amp; M: </t>
  </si>
  <si>
    <t>Mach&amp;Eq: radio; scba, foam; E-Disp;</t>
  </si>
  <si>
    <t xml:space="preserve">  Bunk Gear $5606; Safe Bars $2875</t>
  </si>
  <si>
    <t>Account #103683       (Pay for Fire Station Construction (Bond $2 MILLION)</t>
  </si>
  <si>
    <t>Engineering Fees:  $200,000</t>
  </si>
  <si>
    <t>Medicare Revalidation Fee</t>
  </si>
  <si>
    <t>Rural Fire Reimb. (1/2 of EMS Rev Runs:  Line 5)</t>
  </si>
  <si>
    <t>EMS Billing (15%: Line 5)</t>
  </si>
  <si>
    <t xml:space="preserve">  $10,000;  Bldg Constr $50,000; Misc. $1,000</t>
  </si>
  <si>
    <t>Grant: Ambulance</t>
  </si>
  <si>
    <t xml:space="preserve">  OUT OF OWN FUNDS NOT BUDGET!!!</t>
  </si>
  <si>
    <t>FIRE DEPT TO PAY $25,000 FOR NEW FIRE STATION</t>
  </si>
  <si>
    <t xml:space="preserve">TRFR IN: KENO:  </t>
  </si>
  <si>
    <t>Fica:  6.20%:</t>
  </si>
  <si>
    <t>Medicare:  1.45%</t>
  </si>
  <si>
    <r>
      <t xml:space="preserve">Salary &amp; Wages:  </t>
    </r>
    <r>
      <rPr>
        <b/>
        <sz val="10"/>
        <rFont val="Calibri"/>
        <family val="2"/>
        <scheme val="minor"/>
      </rPr>
      <t>23-24 Wage: $54,736</t>
    </r>
  </si>
  <si>
    <t>Util R &amp; M: Flow Meter; Step Ladder</t>
  </si>
  <si>
    <t>Reimb: Lego Program</t>
  </si>
  <si>
    <t xml:space="preserve">Int: 504970; ICS; Npait; Ne Class </t>
  </si>
  <si>
    <t>2024 Library ICS: Flooring / Paint</t>
  </si>
  <si>
    <t xml:space="preserve">Bldg R &amp; M: Copier $1200; </t>
  </si>
  <si>
    <t>INSURANCE: CIVIC CENTER:  15%</t>
  </si>
  <si>
    <t>Market: (Chamber Mktg/Prom)</t>
  </si>
  <si>
    <t xml:space="preserve">Econ Dev: 23-24 ($105,000 Middle Loup; </t>
  </si>
  <si>
    <t xml:space="preserve">   $35,000 Operating)</t>
  </si>
  <si>
    <t>Enginnering Fees: Middle Loup River Subdivision DUE:  $178,689.28 as of June 14, 2024</t>
  </si>
  <si>
    <t>INFRASTRUCTURE FUND TOTALS:</t>
  </si>
  <si>
    <t xml:space="preserve">   (Total Engineeering $281,975) </t>
  </si>
  <si>
    <t xml:space="preserve">     2024)</t>
  </si>
  <si>
    <t xml:space="preserve">Engineering: Middle Loup: $281,975 (June 14, </t>
  </si>
  <si>
    <t>Interest - #504409 (utilize Daycare )</t>
  </si>
  <si>
    <t xml:space="preserve"> EarlyChild $50,000; Other $10,000;</t>
  </si>
  <si>
    <t>23-24   "N" Welcome $15,514</t>
  </si>
  <si>
    <t xml:space="preserve">Trfr Out Keno: </t>
  </si>
  <si>
    <t>22-23 = New Circulating Pump $32,158</t>
  </si>
  <si>
    <t>23-24 = Log Slice/Floats &amp; Edge Pads: 23,981 (WaterPark Excitement)</t>
  </si>
  <si>
    <t xml:space="preserve">   to ICS)    01-249</t>
  </si>
  <si>
    <t xml:space="preserve">RESERVE:  24-25 Middle Loup $20,538 </t>
  </si>
  <si>
    <t>Salary &amp; Wages 5.83%</t>
  </si>
  <si>
    <t xml:space="preserve">      Poles  (WESCO)</t>
  </si>
  <si>
    <t xml:space="preserve">  ($107,900; $10,870; $8560)</t>
  </si>
  <si>
    <t>Shop Sales: Jerry Thompson/Jorg Elect</t>
  </si>
  <si>
    <t xml:space="preserve">   Sparq; League (Utilities)</t>
  </si>
  <si>
    <t xml:space="preserve">    Study $9,000</t>
  </si>
  <si>
    <t xml:space="preserve">Prof &amp; Sch: Banyon $1,500; Elect Rate </t>
  </si>
  <si>
    <t xml:space="preserve">  $4000: Internet Northyards </t>
  </si>
  <si>
    <t>Cons. Dep. Credit Card  (same #13)</t>
  </si>
  <si>
    <t>Utility R&amp;M: Maint lines; Man Rehab; UV Bulbs</t>
  </si>
  <si>
    <t>Office Supplies: Printer $250</t>
  </si>
  <si>
    <t xml:space="preserve">     station pump $11,500</t>
  </si>
  <si>
    <t xml:space="preserve">Vehicle Purch:  </t>
  </si>
  <si>
    <t>ARPA: $257,569</t>
  </si>
  <si>
    <t>Reimb: NDEE WWTF Draws: last reimb. $51,401</t>
  </si>
  <si>
    <t xml:space="preserve">   new computer  $1500</t>
  </si>
  <si>
    <t>Adm &amp; Dues:Util Sec; Sparq; BOKF; HOA</t>
  </si>
  <si>
    <t xml:space="preserve">Chemicals:Startup WWTF;Coagulant; Rodeo </t>
  </si>
  <si>
    <t>WWTF: More Reimb (Rev) Vs.</t>
  </si>
  <si>
    <t xml:space="preserve">   Less Improve (Exp)</t>
  </si>
  <si>
    <t>Bldg R&amp;M: copier $1,000; cleaning $2667</t>
  </si>
  <si>
    <t>Bldg R &amp; M: PSSI $564; Copier $1000; clean $2667</t>
  </si>
  <si>
    <t>Eq. Rent: Curb Grind: See #11</t>
  </si>
  <si>
    <t>Street Bond Amt</t>
  </si>
  <si>
    <t>TOTAL</t>
  </si>
  <si>
    <t>Wages: 5.83%</t>
  </si>
  <si>
    <t>Wage: 5.83%</t>
  </si>
  <si>
    <t>Wages:  5.83%</t>
  </si>
  <si>
    <t>Wage: Clerk; Deputy; US; Council    5.83%</t>
  </si>
  <si>
    <t xml:space="preserve">Wages:  5.83% </t>
  </si>
  <si>
    <r>
      <t xml:space="preserve">Wages: 4 Off; 2 PT; 1 PT Sec:   </t>
    </r>
    <r>
      <rPr>
        <b/>
        <sz val="10"/>
        <rFont val="Calibri"/>
        <family val="2"/>
        <scheme val="minor"/>
      </rPr>
      <t xml:space="preserve"> 5.83%</t>
    </r>
  </si>
  <si>
    <t>Wages: Sext $4800 &amp; Seasonal:  5.83%</t>
  </si>
  <si>
    <t>Wages: Randy     5.83%</t>
  </si>
  <si>
    <t>Mach &amp; Equip: Veh $27,000 and Mower $23,000</t>
  </si>
  <si>
    <r>
      <t xml:space="preserve">Grounds: Garbage; Fert, </t>
    </r>
    <r>
      <rPr>
        <b/>
        <sz val="9"/>
        <rFont val="Calibri"/>
        <family val="2"/>
        <scheme val="minor"/>
      </rPr>
      <t>Sprinkler</t>
    </r>
    <r>
      <rPr>
        <sz val="9"/>
        <rFont val="Calibri"/>
        <family val="2"/>
        <scheme val="minor"/>
      </rPr>
      <t>, Lava,</t>
    </r>
  </si>
  <si>
    <t xml:space="preserve">  from School; Youth Sports; Amer Legion</t>
  </si>
  <si>
    <t>Reimb: Cond; Freight; Chalk $1500; Net $3113</t>
  </si>
  <si>
    <t>Reserve: Truck $27000; Mower $23000</t>
  </si>
  <si>
    <t xml:space="preserve">Batting Cage Fob: School Monitor Internet </t>
  </si>
  <si>
    <t xml:space="preserve">Communication: (Batting Cage Internet???) </t>
  </si>
  <si>
    <t>Util R&amp;M: Post Bull Pen $600</t>
  </si>
  <si>
    <t>(trash, towels, repairs)</t>
  </si>
  <si>
    <t xml:space="preserve">Veh R &amp; M: </t>
  </si>
  <si>
    <t>Bldg R &amp; M: Press Box Shingles; $800</t>
  </si>
  <si>
    <t xml:space="preserve">   Seed, Chem $6050, Chalk/Paint $1100,</t>
  </si>
  <si>
    <t xml:space="preserve">   Conditioner $4800; Tree $1000</t>
  </si>
  <si>
    <t>Interest: 505025; ICS; Npait; NE Class</t>
  </si>
  <si>
    <t>Improve:  West Libr Wall Leak</t>
  </si>
  <si>
    <t>Salary &amp; Wages:</t>
  </si>
  <si>
    <t xml:space="preserve">Prof. &amp; Schools: </t>
  </si>
  <si>
    <t>Communication: Clearfly</t>
  </si>
  <si>
    <t>Publish: Libr Mtgs/25 Anniv.</t>
  </si>
  <si>
    <t xml:space="preserve">Util. R &amp; M: </t>
  </si>
  <si>
    <t xml:space="preserve">Computer: </t>
  </si>
  <si>
    <t xml:space="preserve">  Adv Clim $1100; West Window</t>
  </si>
  <si>
    <t>Equip. Reserve (to ICS)</t>
  </si>
  <si>
    <t>Rent (Exp 10/24) $11260 May/Oct (Kanter)</t>
  </si>
  <si>
    <t xml:space="preserve">Shop Sales: Horn; Parts; Starkey; Wells </t>
  </si>
  <si>
    <t>Prof/Sch: DHHS:Grade Lic;</t>
  </si>
  <si>
    <t>Lab Sample: State of NE</t>
  </si>
  <si>
    <t xml:space="preserve">Water Meter Purch: Fire Station </t>
  </si>
  <si>
    <t>Utility R&amp;M: brass; MultiRange Sonar  $6000</t>
  </si>
  <si>
    <t>Tools: press wash; saw; gloves; Pump</t>
  </si>
  <si>
    <t>Comm: Clearfly</t>
  </si>
  <si>
    <t>US Treas 310: US Marshall Service   Line 55</t>
  </si>
  <si>
    <t>Reimb:  US Marshall Servicer MN   Line 5</t>
  </si>
  <si>
    <t xml:space="preserve">  Progressive $4093; SPCC $132</t>
  </si>
  <si>
    <t>Publish: Notice to Bidders</t>
  </si>
  <si>
    <t>Reserves (Excavator &amp; Shed Addition)</t>
  </si>
  <si>
    <t>Reimburse: HHS   (RFB Ambulance $61,557)</t>
  </si>
  <si>
    <t xml:space="preserve">Improvements: REGA Grant </t>
  </si>
  <si>
    <t>Mag &amp; Paper: GI Ind; Omaha World</t>
  </si>
  <si>
    <t>Building R &amp; M:  Police Copier</t>
  </si>
  <si>
    <t>Curb Grind:   See #57</t>
  </si>
  <si>
    <t xml:space="preserve">    (TO VP BOND)   See Line 64</t>
  </si>
  <si>
    <t xml:space="preserve">Eng Fee: 1&amp; 6 $2000; NBCS 1600.00 </t>
  </si>
  <si>
    <t xml:space="preserve">Wire Fee: VanderHaags </t>
  </si>
  <si>
    <t xml:space="preserve">   Paint; Hose</t>
  </si>
  <si>
    <t>Street Lt Repair &amp; Maint.  21-20-281</t>
  </si>
  <si>
    <t>Trfr VP: Street Assess.  Line 13 &amp; 15</t>
  </si>
  <si>
    <t>Line 20</t>
  </si>
  <si>
    <t>Line 60</t>
  </si>
  <si>
    <t>Keep Track of this as Construction Occurs!!!</t>
  </si>
  <si>
    <t>Watch Line #60</t>
  </si>
  <si>
    <t>Gas &amp; Oil: Wellfield Trees  $1500</t>
  </si>
  <si>
    <t xml:space="preserve">   more meters:    @ 82%</t>
  </si>
  <si>
    <t>Note: Fire Dept. Meter 4"; if don't need then will purchase</t>
  </si>
  <si>
    <t>2024 Dump Trailer; Lease Excavator; Boom Truck</t>
  </si>
  <si>
    <t>Tools: Inverter, wire stripper, ocblock, $5200;</t>
  </si>
  <si>
    <t>Util R&amp;M: Cable, Transf; Reclose; Vise Lock</t>
  </si>
  <si>
    <t>ELECTRICAL MAPPING</t>
  </si>
  <si>
    <t>Insurance: LARM: 15% (EXPIRE SKATE PARK)</t>
  </si>
  <si>
    <t>2024-2025 New Copier $7,062</t>
  </si>
  <si>
    <t>Computers: Hamilton $7000</t>
  </si>
  <si>
    <t xml:space="preserve">    Comp Plan  $25,000; Copier $7062</t>
  </si>
  <si>
    <t xml:space="preserve">Trfr Out: 25% Infrast: Fire Station Engineer </t>
  </si>
  <si>
    <t>License: UTV License</t>
  </si>
  <si>
    <t>Took Cemetery Transfer Out; NOT</t>
  </si>
  <si>
    <t xml:space="preserve">       NEEDED</t>
  </si>
  <si>
    <t xml:space="preserve">   working hours; goes to that </t>
  </si>
  <si>
    <t>GRANT: Public Features $875,000</t>
  </si>
  <si>
    <t xml:space="preserve">   (School $25,000)</t>
  </si>
  <si>
    <t>Public Features Grant $875,000</t>
  </si>
  <si>
    <t>(Nifa Grant- strong housing) $25,000; Copier $7062</t>
  </si>
  <si>
    <t>Engineer</t>
  </si>
  <si>
    <t>Fire Pay City for Engineer</t>
  </si>
  <si>
    <t xml:space="preserve">   Remote Platform $15,000</t>
  </si>
  <si>
    <t>Vehicle R&amp;M: Trk Test Cables $15,000 and</t>
  </si>
  <si>
    <t>Transfer Reserves to Pay Deficit:  $29,000</t>
  </si>
  <si>
    <t>Transfer In: Pay Eng/Constr</t>
  </si>
  <si>
    <t xml:space="preserve">Reimb: Fire Dept Share Eng. Fee </t>
  </si>
  <si>
    <t>Trfr In from Sales Tax (Fire Station)</t>
  </si>
  <si>
    <t xml:space="preserve">Senior Center #2  #23  </t>
  </si>
  <si>
    <t>Rent of Garage/Transit OFC</t>
  </si>
  <si>
    <t>Meal Contributions</t>
  </si>
  <si>
    <t>Program Local Match</t>
  </si>
  <si>
    <t>Street Bond Anticip. Princ. 2024</t>
  </si>
  <si>
    <t>Street Bond Anticip. Interest 2024</t>
  </si>
  <si>
    <t>WAGES; TAXES; BENEFITS</t>
  </si>
  <si>
    <t>69-10-110</t>
  </si>
  <si>
    <t>Adm &amp; Dues: Annual Inspect</t>
  </si>
  <si>
    <t>69-20-211</t>
  </si>
  <si>
    <t>Communication: Spectrum</t>
  </si>
  <si>
    <t>69-20-220</t>
  </si>
  <si>
    <t>69-20-261</t>
  </si>
  <si>
    <t>City Lights: Utilities:After 5000</t>
  </si>
  <si>
    <t>BlackHill Gas</t>
  </si>
  <si>
    <t>69-20-262</t>
  </si>
  <si>
    <t>Supplies: Cash-Wa Dist.</t>
  </si>
  <si>
    <t>69-20-310</t>
  </si>
  <si>
    <t>Garbage: Mid-NE Disposal</t>
  </si>
  <si>
    <t>69-20-324</t>
  </si>
  <si>
    <t>69-20-250</t>
  </si>
  <si>
    <t>69-20-520</t>
  </si>
  <si>
    <t>69-60-631</t>
  </si>
  <si>
    <t>TRFR IN: GENERAL: MunI. Equal.</t>
  </si>
  <si>
    <t>Reimb: Potties; Fireworks; Mowing; Larm - City</t>
  </si>
  <si>
    <t xml:space="preserve">  Roof; League Finance (Con)</t>
  </si>
  <si>
    <t>Sinking Fund:</t>
  </si>
  <si>
    <t>Meeting to be Held on August 19, 2024 to CONSIDER!!!</t>
  </si>
  <si>
    <t xml:space="preserve">Mach &amp; Equip: 24-25 camera $23,000; lift </t>
  </si>
  <si>
    <t>Improvements: WWTF; Mini-Split 24-25</t>
  </si>
  <si>
    <t>Improve: Middle Loup Elsbury Constr.</t>
  </si>
  <si>
    <t xml:space="preserve">    (currently $61,227)  (KEEP TRACK OF TOTAL)</t>
  </si>
  <si>
    <t>Dispatcher Pay  5%+</t>
  </si>
  <si>
    <t>Postage:  General and NUISANCES</t>
  </si>
  <si>
    <t>RESERVES: $60,000 Eng Fee; $10,000 Bldg</t>
  </si>
  <si>
    <t xml:space="preserve">General Reserves to Streets: Snow Blower: </t>
  </si>
  <si>
    <t>2024-2025</t>
  </si>
  <si>
    <t>(Five Year Pay Back - $41,820)</t>
  </si>
  <si>
    <t>Improve: Unexpected Elect. Material</t>
  </si>
  <si>
    <t xml:space="preserve">Improve: Poles $20,538 Middle Loup (Wesco)  </t>
  </si>
  <si>
    <t>RESERVES: Unexpected Elect. Material</t>
  </si>
  <si>
    <t xml:space="preserve">    Loan $41,820 for 5 Years</t>
  </si>
  <si>
    <t>Trfr In: St US Wage $22,246; Street Blower</t>
  </si>
  <si>
    <t>Transfer Out: Swim Pool: Utilize Mun Equal</t>
  </si>
  <si>
    <t>Transfer Out: Street Snow Blower $209,100;</t>
  </si>
  <si>
    <t xml:space="preserve">  (In Negative: Street Pay Back in 5 Years)</t>
  </si>
  <si>
    <t>General Reserves to Streets: Snow Blower: $209,100</t>
  </si>
  <si>
    <t>Transfer In: General $209,100 Snw Blwr</t>
  </si>
  <si>
    <t>Trfr Out (General) Street Snow Blower</t>
  </si>
  <si>
    <t xml:space="preserve">   Snow Blower $209,100</t>
  </si>
  <si>
    <t>Mach &amp; Eq: Loader; Larger Equip;</t>
  </si>
  <si>
    <t>Legal: Middle Loup River Subd.</t>
  </si>
  <si>
    <t>Reserves: Umbrella's/Bench</t>
  </si>
  <si>
    <t>Improve:  Umbrella/Bench/Chairs</t>
  </si>
  <si>
    <t>2024-2025 = Short due to payments coming in the next 5 years</t>
  </si>
  <si>
    <t>Keep this 24-25 Budget Sheet; Ho. Co. Comm Request to place</t>
  </si>
  <si>
    <t xml:space="preserve">    on Hold per Casey Musiz (not ready to move forward.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</si>
</sst>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Antique Olive"/>
      <family val="2"/>
    </font>
    <font>
      <b/>
      <i/>
      <sz val="9"/>
      <color indexed="48"/>
      <name val="Antique Olive"/>
      <family val="2"/>
    </font>
    <font>
      <sz val="10"/>
      <name val="Antique Olive"/>
      <family val="2"/>
    </font>
    <font>
      <b/>
      <i/>
      <u/>
      <sz val="9"/>
      <name val="Antique Olive"/>
      <family val="2"/>
    </font>
    <font>
      <b/>
      <i/>
      <u/>
      <sz val="9"/>
      <color indexed="48"/>
      <name val="Antique Olive"/>
      <family val="2"/>
    </font>
    <font>
      <b/>
      <u val="singleAccounting"/>
      <sz val="9"/>
      <name val="Antique Olive"/>
    </font>
    <font>
      <sz val="9"/>
      <name val="Calibri"/>
      <family val="2"/>
      <scheme val="minor"/>
    </font>
    <font>
      <b/>
      <sz val="9"/>
      <color indexed="48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indexed="4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u/>
      <sz val="9"/>
      <name val="Calibri"/>
      <family val="2"/>
      <scheme val="minor"/>
    </font>
    <font>
      <b/>
      <i/>
      <u/>
      <sz val="9"/>
      <color indexed="48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indexed="48"/>
      <name val="Calibri"/>
      <family val="2"/>
      <scheme val="minor"/>
    </font>
    <font>
      <i/>
      <sz val="9"/>
      <name val="Antique Olive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i/>
      <sz val="9"/>
      <name val="Antique Olive"/>
    </font>
    <font>
      <sz val="9"/>
      <name val="Antique Olive"/>
      <family val="2"/>
    </font>
    <font>
      <sz val="9"/>
      <color indexed="48"/>
      <name val="Calibri"/>
      <family val="2"/>
      <scheme val="minor"/>
    </font>
    <font>
      <sz val="9"/>
      <name val="Antique Olive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9"/>
      <name val="Antique Olive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ntique Olive"/>
    </font>
    <font>
      <b/>
      <i/>
      <u/>
      <sz val="10"/>
      <name val="Antique Olive"/>
      <family val="2"/>
    </font>
    <font>
      <sz val="10"/>
      <color indexed="48"/>
      <name val="Antique Olive"/>
      <family val="2"/>
    </font>
    <font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48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ntique Olive"/>
    </font>
    <font>
      <sz val="10"/>
      <color indexed="10"/>
      <name val="Calibri"/>
      <family val="2"/>
    </font>
    <font>
      <i/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ntique Olive"/>
      <family val="2"/>
    </font>
    <font>
      <u/>
      <sz val="10"/>
      <name val="Antique Olive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b/>
      <u val="singleAccounting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name val="Antique Olive"/>
      <family val="2"/>
    </font>
    <font>
      <b/>
      <sz val="10"/>
      <color indexed="48"/>
      <name val="Antique Olive"/>
      <family val="2"/>
    </font>
    <font>
      <b/>
      <u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name val="Antique Olive"/>
      <family val="2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name val="Antique Olive"/>
    </font>
    <font>
      <b/>
      <i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9"/>
      <name val="Antique Olive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0"/>
      <color indexed="48"/>
      <name val="Calibri"/>
      <family val="2"/>
      <scheme val="minor"/>
    </font>
    <font>
      <b/>
      <i/>
      <sz val="12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b/>
      <u val="singleAccounting"/>
      <sz val="10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396">
    <xf numFmtId="0" fontId="0" fillId="0" borderId="0" xfId="0"/>
    <xf numFmtId="0" fontId="3" fillId="2" borderId="0" xfId="0" applyFont="1" applyFill="1" applyBorder="1"/>
    <xf numFmtId="41" fontId="4" fillId="0" borderId="0" xfId="0" applyNumberFormat="1" applyFont="1" applyFill="1" applyBorder="1"/>
    <xf numFmtId="8" fontId="5" fillId="0" borderId="1" xfId="0" applyNumberFormat="1" applyFont="1" applyFill="1" applyBorder="1"/>
    <xf numFmtId="8" fontId="5" fillId="0" borderId="0" xfId="0" applyNumberFormat="1" applyFont="1" applyFill="1"/>
    <xf numFmtId="16" fontId="5" fillId="0" borderId="1" xfId="0" applyNumberFormat="1" applyFont="1" applyFill="1" applyBorder="1"/>
    <xf numFmtId="0" fontId="6" fillId="0" borderId="0" xfId="0" applyFont="1" applyBorder="1"/>
    <xf numFmtId="41" fontId="7" fillId="0" borderId="0" xfId="0" applyNumberFormat="1" applyFont="1" applyBorder="1"/>
    <xf numFmtId="41" fontId="8" fillId="3" borderId="0" xfId="0" applyNumberFormat="1" applyFont="1" applyFill="1" applyBorder="1"/>
    <xf numFmtId="44" fontId="8" fillId="3" borderId="0" xfId="1" applyFont="1" applyFill="1" applyBorder="1"/>
    <xf numFmtId="0" fontId="9" fillId="0" borderId="0" xfId="0" applyFont="1" applyBorder="1"/>
    <xf numFmtId="41" fontId="10" fillId="0" borderId="0" xfId="0" applyNumberFormat="1" applyFont="1" applyBorder="1"/>
    <xf numFmtId="44" fontId="9" fillId="0" borderId="0" xfId="1" applyFont="1" applyBorder="1"/>
    <xf numFmtId="44" fontId="11" fillId="0" borderId="0" xfId="1" applyFont="1" applyBorder="1"/>
    <xf numFmtId="44" fontId="9" fillId="0" borderId="0" xfId="1" applyFont="1" applyFill="1" applyBorder="1"/>
    <xf numFmtId="0" fontId="11" fillId="4" borderId="0" xfId="0" applyFont="1" applyFill="1" applyBorder="1"/>
    <xf numFmtId="0" fontId="12" fillId="0" borderId="0" xfId="0" applyFont="1" applyBorder="1"/>
    <xf numFmtId="41" fontId="13" fillId="0" borderId="0" xfId="0" applyNumberFormat="1" applyFont="1" applyBorder="1"/>
    <xf numFmtId="164" fontId="11" fillId="0" borderId="0" xfId="0" applyNumberFormat="1" applyFont="1" applyBorder="1"/>
    <xf numFmtId="41" fontId="11" fillId="0" borderId="0" xfId="0" applyNumberFormat="1" applyFont="1" applyBorder="1"/>
    <xf numFmtId="44" fontId="14" fillId="0" borderId="0" xfId="1" applyFont="1" applyFill="1" applyBorder="1"/>
    <xf numFmtId="44" fontId="15" fillId="0" borderId="0" xfId="1" applyFont="1" applyFill="1" applyBorder="1"/>
    <xf numFmtId="0" fontId="16" fillId="0" borderId="0" xfId="0" applyFont="1" applyBorder="1"/>
    <xf numFmtId="41" fontId="17" fillId="0" borderId="0" xfId="0" applyNumberFormat="1" applyFont="1" applyBorder="1"/>
    <xf numFmtId="44" fontId="9" fillId="0" borderId="0" xfId="1" applyNumberFormat="1" applyFont="1" applyBorder="1"/>
    <xf numFmtId="41" fontId="9" fillId="0" borderId="0" xfId="0" applyNumberFormat="1" applyFont="1" applyBorder="1"/>
    <xf numFmtId="41" fontId="9" fillId="0" borderId="0" xfId="0" applyNumberFormat="1" applyFont="1" applyFill="1" applyBorder="1"/>
    <xf numFmtId="0" fontId="11" fillId="0" borderId="0" xfId="0" applyFont="1" applyFill="1" applyBorder="1"/>
    <xf numFmtId="0" fontId="18" fillId="0" borderId="0" xfId="0" applyFont="1" applyBorder="1"/>
    <xf numFmtId="41" fontId="19" fillId="0" borderId="0" xfId="0" applyNumberFormat="1" applyFont="1" applyBorder="1"/>
    <xf numFmtId="44" fontId="18" fillId="0" borderId="0" xfId="1" applyFont="1" applyBorder="1"/>
    <xf numFmtId="44" fontId="18" fillId="0" borderId="0" xfId="1" applyFont="1" applyFill="1" applyBorder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Fill="1" applyBorder="1"/>
    <xf numFmtId="0" fontId="23" fillId="0" borderId="0" xfId="0" applyFont="1" applyBorder="1"/>
    <xf numFmtId="0" fontId="0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3" fillId="5" borderId="0" xfId="0" applyFont="1" applyFill="1" applyBorder="1"/>
    <xf numFmtId="0" fontId="24" fillId="2" borderId="0" xfId="0" applyFont="1" applyFill="1"/>
    <xf numFmtId="41" fontId="25" fillId="0" borderId="0" xfId="0" applyNumberFormat="1" applyFont="1" applyFill="1"/>
    <xf numFmtId="0" fontId="16" fillId="0" borderId="0" xfId="0" applyFont="1"/>
    <xf numFmtId="41" fontId="26" fillId="0" borderId="0" xfId="0" applyNumberFormat="1" applyFont="1"/>
    <xf numFmtId="0" fontId="9" fillId="0" borderId="0" xfId="0" applyFont="1"/>
    <xf numFmtId="41" fontId="27" fillId="0" borderId="0" xfId="0" applyNumberFormat="1" applyFont="1" applyFill="1" applyBorder="1"/>
    <xf numFmtId="44" fontId="27" fillId="0" borderId="0" xfId="1" applyFont="1" applyFill="1" applyBorder="1"/>
    <xf numFmtId="44" fontId="9" fillId="0" borderId="0" xfId="1" applyFont="1"/>
    <xf numFmtId="41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40" fontId="9" fillId="0" borderId="0" xfId="0" applyNumberFormat="1" applyFont="1" applyFill="1"/>
    <xf numFmtId="0" fontId="11" fillId="4" borderId="0" xfId="0" applyFont="1" applyFill="1"/>
    <xf numFmtId="44" fontId="11" fillId="4" borderId="0" xfId="1" applyFont="1" applyFill="1"/>
    <xf numFmtId="0" fontId="11" fillId="0" borderId="0" xfId="0" applyFont="1"/>
    <xf numFmtId="41" fontId="26" fillId="0" borderId="0" xfId="0" applyNumberFormat="1" applyFont="1" applyFill="1"/>
    <xf numFmtId="41" fontId="9" fillId="0" borderId="0" xfId="0" applyNumberFormat="1" applyFont="1" applyFill="1"/>
    <xf numFmtId="0" fontId="12" fillId="0" borderId="0" xfId="0" applyFont="1"/>
    <xf numFmtId="41" fontId="10" fillId="0" borderId="0" xfId="0" applyNumberFormat="1" applyFont="1"/>
    <xf numFmtId="44" fontId="11" fillId="0" borderId="0" xfId="1" applyFont="1" applyFill="1"/>
    <xf numFmtId="41" fontId="11" fillId="0" borderId="0" xfId="0" applyNumberFormat="1" applyFont="1" applyFill="1"/>
    <xf numFmtId="44" fontId="11" fillId="0" borderId="0" xfId="1" applyFont="1"/>
    <xf numFmtId="0" fontId="11" fillId="0" borderId="0" xfId="0" applyFont="1" applyFill="1"/>
    <xf numFmtId="0" fontId="9" fillId="4" borderId="0" xfId="0" applyFont="1" applyFill="1"/>
    <xf numFmtId="0" fontId="11" fillId="2" borderId="0" xfId="0" applyFont="1" applyFill="1"/>
    <xf numFmtId="41" fontId="10" fillId="0" borderId="0" xfId="0" applyNumberFormat="1" applyFont="1" applyFill="1"/>
    <xf numFmtId="41" fontId="11" fillId="0" borderId="0" xfId="0" applyNumberFormat="1" applyFont="1"/>
    <xf numFmtId="44" fontId="11" fillId="0" borderId="2" xfId="1" applyFont="1" applyBorder="1"/>
    <xf numFmtId="44" fontId="11" fillId="6" borderId="2" xfId="1" applyFont="1" applyFill="1" applyBorder="1"/>
    <xf numFmtId="44" fontId="11" fillId="0" borderId="0" xfId="1" applyFont="1" applyFill="1" applyBorder="1"/>
    <xf numFmtId="0" fontId="22" fillId="0" borderId="0" xfId="0" applyFont="1" applyFill="1"/>
    <xf numFmtId="44" fontId="28" fillId="0" borderId="0" xfId="1" applyFont="1" applyFill="1" applyBorder="1"/>
    <xf numFmtId="41" fontId="15" fillId="0" borderId="0" xfId="0" applyNumberFormat="1" applyFont="1" applyFill="1"/>
    <xf numFmtId="44" fontId="15" fillId="0" borderId="0" xfId="1" applyFont="1"/>
    <xf numFmtId="44" fontId="29" fillId="0" borderId="0" xfId="1" applyFont="1" applyBorder="1"/>
    <xf numFmtId="0" fontId="30" fillId="0" borderId="0" xfId="0" applyFont="1" applyFill="1"/>
    <xf numFmtId="0" fontId="27" fillId="0" borderId="0" xfId="0" applyFont="1"/>
    <xf numFmtId="0" fontId="21" fillId="0" borderId="0" xfId="0" applyFont="1"/>
    <xf numFmtId="0" fontId="2" fillId="0" borderId="0" xfId="0" applyFont="1"/>
    <xf numFmtId="0" fontId="14" fillId="0" borderId="0" xfId="0" applyFont="1"/>
    <xf numFmtId="0" fontId="0" fillId="0" borderId="0" xfId="0" applyFont="1"/>
    <xf numFmtId="0" fontId="31" fillId="0" borderId="0" xfId="0" applyFont="1"/>
    <xf numFmtId="0" fontId="31" fillId="5" borderId="0" xfId="0" applyFont="1" applyFill="1"/>
    <xf numFmtId="0" fontId="2" fillId="0" borderId="0" xfId="0" applyFont="1" applyFill="1"/>
    <xf numFmtId="0" fontId="0" fillId="0" borderId="0" xfId="0" applyFill="1"/>
    <xf numFmtId="44" fontId="0" fillId="0" borderId="0" xfId="0" applyNumberFormat="1" applyFill="1"/>
    <xf numFmtId="0" fontId="11" fillId="8" borderId="0" xfId="0" applyFont="1" applyFill="1"/>
    <xf numFmtId="44" fontId="2" fillId="0" borderId="0" xfId="0" applyNumberFormat="1" applyFont="1" applyFill="1"/>
    <xf numFmtId="44" fontId="11" fillId="8" borderId="0" xfId="1" applyFont="1" applyFill="1"/>
    <xf numFmtId="44" fontId="11" fillId="6" borderId="0" xfId="1" applyFont="1" applyFill="1"/>
    <xf numFmtId="0" fontId="15" fillId="0" borderId="0" xfId="0" applyFont="1"/>
    <xf numFmtId="0" fontId="22" fillId="2" borderId="0" xfId="0" applyFont="1" applyFill="1"/>
    <xf numFmtId="0" fontId="33" fillId="0" borderId="0" xfId="0" applyFont="1" applyFill="1"/>
    <xf numFmtId="0" fontId="34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36" fillId="2" borderId="0" xfId="0" applyFont="1" applyFill="1"/>
    <xf numFmtId="41" fontId="5" fillId="0" borderId="0" xfId="0" applyNumberFormat="1" applyFont="1" applyFill="1"/>
    <xf numFmtId="0" fontId="37" fillId="0" borderId="0" xfId="0" applyFont="1"/>
    <xf numFmtId="41" fontId="38" fillId="0" borderId="0" xfId="0" applyNumberFormat="1" applyFont="1"/>
    <xf numFmtId="0" fontId="39" fillId="0" borderId="0" xfId="0" applyFont="1"/>
    <xf numFmtId="41" fontId="40" fillId="0" borderId="0" xfId="0" applyNumberFormat="1" applyFont="1"/>
    <xf numFmtId="0" fontId="41" fillId="0" borderId="0" xfId="0" applyFont="1"/>
    <xf numFmtId="0" fontId="39" fillId="2" borderId="0" xfId="0" applyFont="1" applyFill="1"/>
    <xf numFmtId="0" fontId="42" fillId="4" borderId="0" xfId="0" applyFont="1" applyFill="1"/>
    <xf numFmtId="0" fontId="39" fillId="0" borderId="0" xfId="0" applyFont="1" applyFill="1"/>
    <xf numFmtId="41" fontId="40" fillId="0" borderId="0" xfId="0" applyNumberFormat="1" applyFont="1" applyFill="1"/>
    <xf numFmtId="0" fontId="43" fillId="0" borderId="0" xfId="0" applyFont="1" applyFill="1"/>
    <xf numFmtId="41" fontId="44" fillId="0" borderId="0" xfId="0" applyNumberFormat="1" applyFont="1"/>
    <xf numFmtId="0" fontId="45" fillId="0" borderId="0" xfId="0" applyFont="1"/>
    <xf numFmtId="0" fontId="42" fillId="0" borderId="0" xfId="0" applyFont="1"/>
    <xf numFmtId="0" fontId="39" fillId="3" borderId="0" xfId="0" applyFont="1" applyFill="1"/>
    <xf numFmtId="0" fontId="42" fillId="2" borderId="0" xfId="0" applyFont="1" applyFill="1"/>
    <xf numFmtId="0" fontId="43" fillId="0" borderId="0" xfId="0" applyFont="1"/>
    <xf numFmtId="44" fontId="11" fillId="0" borderId="2" xfId="1" applyFont="1" applyFill="1" applyBorder="1"/>
    <xf numFmtId="0" fontId="46" fillId="0" borderId="0" xfId="0" applyFont="1" applyFill="1"/>
    <xf numFmtId="0" fontId="35" fillId="0" borderId="0" xfId="0" applyFont="1" applyFill="1"/>
    <xf numFmtId="8" fontId="23" fillId="0" borderId="0" xfId="0" applyNumberFormat="1" applyFont="1" applyFill="1"/>
    <xf numFmtId="0" fontId="34" fillId="0" borderId="0" xfId="0" applyFont="1" applyFill="1"/>
    <xf numFmtId="0" fontId="23" fillId="0" borderId="0" xfId="0" applyFont="1" applyFill="1"/>
    <xf numFmtId="0" fontId="48" fillId="5" borderId="0" xfId="0" applyFont="1" applyFill="1"/>
    <xf numFmtId="44" fontId="42" fillId="0" borderId="3" xfId="1" applyFont="1" applyBorder="1"/>
    <xf numFmtId="41" fontId="42" fillId="0" borderId="3" xfId="0" applyNumberFormat="1" applyFont="1" applyBorder="1"/>
    <xf numFmtId="44" fontId="42" fillId="0" borderId="3" xfId="1" applyFont="1" applyFill="1" applyBorder="1"/>
    <xf numFmtId="44" fontId="39" fillId="0" borderId="0" xfId="1" applyFont="1"/>
    <xf numFmtId="41" fontId="39" fillId="0" borderId="0" xfId="0" applyNumberFormat="1" applyFont="1"/>
    <xf numFmtId="44" fontId="39" fillId="0" borderId="0" xfId="1" applyFont="1" applyFill="1"/>
    <xf numFmtId="44" fontId="42" fillId="0" borderId="0" xfId="1" applyFont="1" applyFill="1"/>
    <xf numFmtId="44" fontId="42" fillId="2" borderId="0" xfId="1" applyFont="1" applyFill="1"/>
    <xf numFmtId="44" fontId="42" fillId="0" borderId="0" xfId="1" applyFont="1"/>
    <xf numFmtId="41" fontId="42" fillId="0" borderId="0" xfId="0" applyNumberFormat="1" applyFont="1"/>
    <xf numFmtId="44" fontId="42" fillId="0" borderId="2" xfId="1" applyFont="1" applyBorder="1"/>
    <xf numFmtId="44" fontId="42" fillId="0" borderId="2" xfId="1" applyFont="1" applyFill="1" applyBorder="1"/>
    <xf numFmtId="44" fontId="42" fillId="0" borderId="0" xfId="1" applyFont="1" applyBorder="1"/>
    <xf numFmtId="44" fontId="42" fillId="0" borderId="0" xfId="1" applyFont="1" applyFill="1" applyBorder="1"/>
    <xf numFmtId="0" fontId="33" fillId="0" borderId="0" xfId="0" applyFont="1"/>
    <xf numFmtId="0" fontId="2" fillId="2" borderId="0" xfId="0" applyFont="1" applyFill="1"/>
    <xf numFmtId="0" fontId="50" fillId="0" borderId="0" xfId="0" applyFont="1"/>
    <xf numFmtId="0" fontId="51" fillId="0" borderId="0" xfId="0" applyFont="1"/>
    <xf numFmtId="44" fontId="11" fillId="0" borderId="4" xfId="1" applyFont="1" applyBorder="1"/>
    <xf numFmtId="41" fontId="11" fillId="0" borderId="5" xfId="0" applyNumberFormat="1" applyFont="1" applyBorder="1"/>
    <xf numFmtId="44" fontId="11" fillId="0" borderId="5" xfId="1" applyFont="1" applyBorder="1"/>
    <xf numFmtId="44" fontId="11" fillId="0" borderId="6" xfId="1" applyFont="1" applyBorder="1"/>
    <xf numFmtId="0" fontId="2" fillId="9" borderId="0" xfId="0" applyFont="1" applyFill="1"/>
    <xf numFmtId="0" fontId="25" fillId="0" borderId="0" xfId="0" applyFont="1" applyBorder="1"/>
    <xf numFmtId="0" fontId="33" fillId="2" borderId="0" xfId="0" applyFont="1" applyFill="1"/>
    <xf numFmtId="0" fontId="42" fillId="0" borderId="0" xfId="0" applyFont="1" applyFill="1"/>
    <xf numFmtId="41" fontId="39" fillId="0" borderId="0" xfId="0" applyNumberFormat="1" applyFont="1" applyFill="1"/>
    <xf numFmtId="44" fontId="39" fillId="2" borderId="0" xfId="1" applyFont="1" applyFill="1"/>
    <xf numFmtId="41" fontId="40" fillId="4" borderId="0" xfId="0" applyNumberFormat="1" applyFont="1" applyFill="1"/>
    <xf numFmtId="44" fontId="42" fillId="4" borderId="0" xfId="1" applyFont="1" applyFill="1"/>
    <xf numFmtId="0" fontId="42" fillId="6" borderId="0" xfId="0" applyFont="1" applyFill="1"/>
    <xf numFmtId="41" fontId="44" fillId="0" borderId="0" xfId="0" applyNumberFormat="1" applyFont="1" applyFill="1"/>
    <xf numFmtId="41" fontId="40" fillId="0" borderId="0" xfId="0" applyNumberFormat="1" applyFont="1" applyBorder="1"/>
    <xf numFmtId="44" fontId="39" fillId="0" borderId="0" xfId="1" applyFont="1" applyBorder="1"/>
    <xf numFmtId="41" fontId="39" fillId="0" borderId="0" xfId="0" applyNumberFormat="1" applyFont="1" applyBorder="1"/>
    <xf numFmtId="44" fontId="39" fillId="0" borderId="0" xfId="1" applyFont="1" applyFill="1" applyBorder="1"/>
    <xf numFmtId="0" fontId="30" fillId="3" borderId="0" xfId="0" applyFont="1" applyFill="1"/>
    <xf numFmtId="0" fontId="53" fillId="0" borderId="0" xfId="0" applyFont="1" applyFill="1"/>
    <xf numFmtId="44" fontId="53" fillId="0" borderId="0" xfId="1" applyFont="1" applyFill="1"/>
    <xf numFmtId="0" fontId="42" fillId="3" borderId="0" xfId="0" applyFont="1" applyFill="1"/>
    <xf numFmtId="0" fontId="54" fillId="0" borderId="0" xfId="0" applyFont="1" applyFill="1"/>
    <xf numFmtId="0" fontId="53" fillId="0" borderId="0" xfId="0" applyFont="1"/>
    <xf numFmtId="44" fontId="53" fillId="0" borderId="0" xfId="1" applyFont="1"/>
    <xf numFmtId="0" fontId="41" fillId="0" borderId="0" xfId="0" applyFont="1" applyFill="1"/>
    <xf numFmtId="44" fontId="41" fillId="0" borderId="0" xfId="1" applyFont="1"/>
    <xf numFmtId="44" fontId="53" fillId="0" borderId="0" xfId="0" applyNumberFormat="1" applyFont="1"/>
    <xf numFmtId="0" fontId="46" fillId="0" borderId="0" xfId="0" applyFont="1"/>
    <xf numFmtId="44" fontId="2" fillId="0" borderId="0" xfId="1" applyFont="1"/>
    <xf numFmtId="0" fontId="55" fillId="5" borderId="0" xfId="0" applyFont="1" applyFill="1"/>
    <xf numFmtId="0" fontId="25" fillId="0" borderId="0" xfId="0" applyFont="1"/>
    <xf numFmtId="41" fontId="56" fillId="0" borderId="0" xfId="0" applyNumberFormat="1" applyFont="1" applyFill="1"/>
    <xf numFmtId="41" fontId="42" fillId="0" borderId="0" xfId="0" applyNumberFormat="1" applyFont="1" applyBorder="1"/>
    <xf numFmtId="0" fontId="58" fillId="0" borderId="0" xfId="0" applyFont="1" applyFill="1"/>
    <xf numFmtId="0" fontId="54" fillId="0" borderId="0" xfId="0" applyFont="1"/>
    <xf numFmtId="0" fontId="5" fillId="0" borderId="0" xfId="0" applyFont="1"/>
    <xf numFmtId="8" fontId="36" fillId="2" borderId="0" xfId="0" applyNumberFormat="1" applyFont="1" applyFill="1"/>
    <xf numFmtId="8" fontId="45" fillId="0" borderId="0" xfId="0" applyNumberFormat="1" applyFont="1"/>
    <xf numFmtId="8" fontId="39" fillId="0" borderId="0" xfId="0" applyNumberFormat="1" applyFont="1" applyFill="1"/>
    <xf numFmtId="8" fontId="39" fillId="0" borderId="0" xfId="0" applyNumberFormat="1" applyFont="1"/>
    <xf numFmtId="8" fontId="42" fillId="2" borderId="0" xfId="0" applyNumberFormat="1" applyFont="1" applyFill="1"/>
    <xf numFmtId="8" fontId="42" fillId="0" borderId="0" xfId="0" applyNumberFormat="1" applyFont="1" applyFill="1"/>
    <xf numFmtId="8" fontId="43" fillId="0" borderId="0" xfId="0" applyNumberFormat="1" applyFont="1"/>
    <xf numFmtId="8" fontId="42" fillId="7" borderId="0" xfId="0" applyNumberFormat="1" applyFont="1" applyFill="1"/>
    <xf numFmtId="44" fontId="39" fillId="0" borderId="0" xfId="1" applyNumberFormat="1" applyFont="1" applyFill="1"/>
    <xf numFmtId="44" fontId="39" fillId="0" borderId="0" xfId="1" applyNumberFormat="1" applyFont="1"/>
    <xf numFmtId="41" fontId="40" fillId="7" borderId="0" xfId="0" applyNumberFormat="1" applyFont="1" applyFill="1"/>
    <xf numFmtId="44" fontId="39" fillId="7" borderId="0" xfId="1" applyNumberFormat="1" applyFont="1" applyFill="1"/>
    <xf numFmtId="44" fontId="42" fillId="7" borderId="0" xfId="1" applyFont="1" applyFill="1"/>
    <xf numFmtId="0" fontId="43" fillId="2" borderId="0" xfId="0" applyFont="1" applyFill="1"/>
    <xf numFmtId="41" fontId="44" fillId="2" borderId="0" xfId="0" applyNumberFormat="1" applyFont="1" applyFill="1"/>
    <xf numFmtId="44" fontId="42" fillId="2" borderId="0" xfId="1" applyFont="1" applyFill="1" applyBorder="1"/>
    <xf numFmtId="41" fontId="42" fillId="2" borderId="0" xfId="0" applyNumberFormat="1" applyFont="1" applyFill="1"/>
    <xf numFmtId="41" fontId="42" fillId="0" borderId="0" xfId="0" applyNumberFormat="1" applyFont="1" applyFill="1"/>
    <xf numFmtId="0" fontId="28" fillId="0" borderId="0" xfId="0" applyFont="1" applyFill="1"/>
    <xf numFmtId="8" fontId="41" fillId="0" borderId="0" xfId="0" applyNumberFormat="1" applyFont="1" applyFill="1"/>
    <xf numFmtId="0" fontId="28" fillId="0" borderId="0" xfId="0" applyFont="1"/>
    <xf numFmtId="44" fontId="59" fillId="0" borderId="0" xfId="1" applyFont="1"/>
    <xf numFmtId="8" fontId="48" fillId="5" borderId="0" xfId="0" applyNumberFormat="1" applyFont="1" applyFill="1"/>
    <xf numFmtId="0" fontId="48" fillId="2" borderId="0" xfId="0" applyFont="1" applyFill="1"/>
    <xf numFmtId="0" fontId="48" fillId="10" borderId="0" xfId="0" applyFont="1" applyFill="1"/>
    <xf numFmtId="0" fontId="0" fillId="10" borderId="0" xfId="0" applyFill="1"/>
    <xf numFmtId="0" fontId="60" fillId="0" borderId="0" xfId="0" applyFont="1"/>
    <xf numFmtId="0" fontId="61" fillId="0" borderId="0" xfId="0" applyFont="1" applyFill="1"/>
    <xf numFmtId="0" fontId="62" fillId="0" borderId="0" xfId="0" applyFont="1" applyFill="1"/>
    <xf numFmtId="0" fontId="47" fillId="0" borderId="0" xfId="0" applyFont="1" applyFill="1"/>
    <xf numFmtId="0" fontId="35" fillId="0" borderId="0" xfId="0" applyFont="1"/>
    <xf numFmtId="0" fontId="47" fillId="0" borderId="0" xfId="0" applyFont="1"/>
    <xf numFmtId="0" fontId="63" fillId="0" borderId="0" xfId="0" applyFont="1"/>
    <xf numFmtId="0" fontId="37" fillId="0" borderId="0" xfId="0" applyFont="1" applyFill="1"/>
    <xf numFmtId="0" fontId="64" fillId="0" borderId="0" xfId="0" applyFont="1"/>
    <xf numFmtId="41" fontId="65" fillId="0" borderId="0" xfId="0" applyNumberFormat="1" applyFont="1"/>
    <xf numFmtId="44" fontId="55" fillId="0" borderId="0" xfId="1" applyFont="1" applyBorder="1"/>
    <xf numFmtId="44" fontId="55" fillId="0" borderId="0" xfId="1" applyFont="1"/>
    <xf numFmtId="0" fontId="58" fillId="0" borderId="0" xfId="0" applyFont="1"/>
    <xf numFmtId="44" fontId="39" fillId="0" borderId="1" xfId="1" applyFont="1" applyBorder="1"/>
    <xf numFmtId="44" fontId="39" fillId="0" borderId="1" xfId="1" applyFont="1" applyFill="1" applyBorder="1"/>
    <xf numFmtId="8" fontId="42" fillId="0" borderId="0" xfId="0" applyNumberFormat="1" applyFont="1"/>
    <xf numFmtId="41" fontId="26" fillId="4" borderId="0" xfId="0" applyNumberFormat="1" applyFont="1" applyFill="1"/>
    <xf numFmtId="44" fontId="39" fillId="4" borderId="0" xfId="1" applyFont="1" applyFill="1"/>
    <xf numFmtId="44" fontId="42" fillId="4" borderId="0" xfId="1" applyFont="1" applyFill="1" applyBorder="1"/>
    <xf numFmtId="0" fontId="31" fillId="2" borderId="0" xfId="0" applyFont="1" applyFill="1"/>
    <xf numFmtId="41" fontId="50" fillId="0" borderId="0" xfId="0" applyNumberFormat="1" applyFont="1"/>
    <xf numFmtId="0" fontId="18" fillId="0" borderId="0" xfId="0" applyFont="1"/>
    <xf numFmtId="44" fontId="42" fillId="8" borderId="0" xfId="1" applyFont="1" applyFill="1"/>
    <xf numFmtId="0" fontId="67" fillId="0" borderId="0" xfId="2"/>
    <xf numFmtId="41" fontId="68" fillId="0" borderId="0" xfId="0" applyNumberFormat="1" applyFont="1" applyFill="1"/>
    <xf numFmtId="0" fontId="63" fillId="2" borderId="0" xfId="0" applyFont="1" applyFill="1"/>
    <xf numFmtId="0" fontId="69" fillId="2" borderId="0" xfId="0" applyFont="1" applyFill="1"/>
    <xf numFmtId="0" fontId="70" fillId="0" borderId="0" xfId="0" applyFont="1"/>
    <xf numFmtId="41" fontId="71" fillId="3" borderId="0" xfId="0" applyNumberFormat="1" applyFont="1" applyFill="1" applyBorder="1"/>
    <xf numFmtId="44" fontId="71" fillId="3" borderId="0" xfId="1" applyFont="1" applyFill="1" applyBorder="1"/>
    <xf numFmtId="44" fontId="53" fillId="0" borderId="0" xfId="0" applyNumberFormat="1" applyFont="1" applyFill="1"/>
    <xf numFmtId="44" fontId="41" fillId="0" borderId="0" xfId="0" applyNumberFormat="1" applyFont="1" applyFill="1"/>
    <xf numFmtId="44" fontId="41" fillId="0" borderId="0" xfId="0" applyNumberFormat="1" applyFont="1"/>
    <xf numFmtId="44" fontId="41" fillId="0" borderId="0" xfId="1" applyFont="1" applyFill="1"/>
    <xf numFmtId="44" fontId="59" fillId="0" borderId="0" xfId="0" applyNumberFormat="1" applyFont="1"/>
    <xf numFmtId="44" fontId="72" fillId="0" borderId="0" xfId="0" applyNumberFormat="1" applyFont="1"/>
    <xf numFmtId="0" fontId="72" fillId="0" borderId="0" xfId="0" applyFont="1"/>
    <xf numFmtId="44" fontId="60" fillId="0" borderId="0" xfId="0" applyNumberFormat="1" applyFont="1"/>
    <xf numFmtId="0" fontId="41" fillId="2" borderId="0" xfId="0" applyFont="1" applyFill="1"/>
    <xf numFmtId="0" fontId="53" fillId="2" borderId="0" xfId="0" applyFont="1" applyFill="1"/>
    <xf numFmtId="44" fontId="53" fillId="2" borderId="0" xfId="0" applyNumberFormat="1" applyFont="1" applyFill="1"/>
    <xf numFmtId="0" fontId="73" fillId="2" borderId="0" xfId="0" applyFont="1" applyFill="1"/>
    <xf numFmtId="0" fontId="41" fillId="10" borderId="0" xfId="0" applyFont="1" applyFill="1"/>
    <xf numFmtId="41" fontId="74" fillId="0" borderId="0" xfId="0" applyNumberFormat="1" applyFont="1" applyFill="1" applyBorder="1"/>
    <xf numFmtId="44" fontId="74" fillId="0" borderId="0" xfId="1" applyFont="1" applyFill="1" applyBorder="1"/>
    <xf numFmtId="0" fontId="42" fillId="5" borderId="0" xfId="0" applyFont="1" applyFill="1"/>
    <xf numFmtId="44" fontId="42" fillId="0" borderId="1" xfId="1" applyFont="1" applyFill="1" applyBorder="1"/>
    <xf numFmtId="44" fontId="74" fillId="0" borderId="0" xfId="1" applyFont="1" applyFill="1"/>
    <xf numFmtId="44" fontId="42" fillId="0" borderId="7" xfId="1" applyFont="1" applyBorder="1"/>
    <xf numFmtId="0" fontId="22" fillId="0" borderId="0" xfId="0" applyFont="1"/>
    <xf numFmtId="41" fontId="8" fillId="0" borderId="0" xfId="0" applyNumberFormat="1" applyFont="1" applyFill="1" applyBorder="1"/>
    <xf numFmtId="44" fontId="8" fillId="0" borderId="0" xfId="1" applyFont="1" applyFill="1" applyBorder="1"/>
    <xf numFmtId="0" fontId="39" fillId="11" borderId="0" xfId="0" applyFont="1" applyFill="1"/>
    <xf numFmtId="44" fontId="39" fillId="11" borderId="0" xfId="1" applyFont="1" applyFill="1"/>
    <xf numFmtId="0" fontId="39" fillId="12" borderId="0" xfId="0" applyFont="1" applyFill="1"/>
    <xf numFmtId="44" fontId="39" fillId="12" borderId="0" xfId="1" applyFont="1" applyFill="1"/>
    <xf numFmtId="44" fontId="42" fillId="11" borderId="0" xfId="1" applyFont="1" applyFill="1"/>
    <xf numFmtId="0" fontId="39" fillId="8" borderId="0" xfId="0" applyFont="1" applyFill="1"/>
    <xf numFmtId="44" fontId="39" fillId="8" borderId="0" xfId="1" applyFont="1" applyFill="1"/>
    <xf numFmtId="0" fontId="39" fillId="13" borderId="0" xfId="0" applyFont="1" applyFill="1"/>
    <xf numFmtId="44" fontId="39" fillId="13" borderId="0" xfId="1" applyFont="1" applyFill="1"/>
    <xf numFmtId="0" fontId="30" fillId="2" borderId="0" xfId="0" applyFont="1" applyFill="1"/>
    <xf numFmtId="0" fontId="75" fillId="0" borderId="0" xfId="0" applyFont="1"/>
    <xf numFmtId="0" fontId="66" fillId="0" borderId="0" xfId="0" applyFont="1"/>
    <xf numFmtId="0" fontId="53" fillId="6" borderId="0" xfId="0" applyFont="1" applyFill="1"/>
    <xf numFmtId="0" fontId="76" fillId="0" borderId="0" xfId="0" applyFont="1"/>
    <xf numFmtId="0" fontId="60" fillId="0" borderId="0" xfId="0" applyFont="1" applyFill="1"/>
    <xf numFmtId="44" fontId="54" fillId="0" borderId="0" xfId="1" applyFont="1"/>
    <xf numFmtId="0" fontId="77" fillId="0" borderId="0" xfId="0" applyFont="1"/>
    <xf numFmtId="0" fontId="78" fillId="0" borderId="0" xfId="0" applyFont="1" applyFill="1"/>
    <xf numFmtId="0" fontId="61" fillId="0" borderId="0" xfId="0" applyFont="1"/>
    <xf numFmtId="41" fontId="79" fillId="0" borderId="0" xfId="0" applyNumberFormat="1" applyFont="1"/>
    <xf numFmtId="44" fontId="52" fillId="0" borderId="0" xfId="1" applyFont="1"/>
    <xf numFmtId="44" fontId="52" fillId="0" borderId="0" xfId="1" applyFont="1" applyFill="1"/>
    <xf numFmtId="0" fontId="52" fillId="0" borderId="0" xfId="0" applyFont="1" applyFill="1"/>
    <xf numFmtId="41" fontId="5" fillId="2" borderId="0" xfId="0" applyNumberFormat="1" applyFont="1" applyFill="1"/>
    <xf numFmtId="44" fontId="39" fillId="0" borderId="0" xfId="0" applyNumberFormat="1" applyFont="1"/>
    <xf numFmtId="44" fontId="39" fillId="0" borderId="0" xfId="0" applyNumberFormat="1" applyFont="1" applyFill="1"/>
    <xf numFmtId="44" fontId="39" fillId="0" borderId="7" xfId="1" applyNumberFormat="1" applyFont="1" applyBorder="1"/>
    <xf numFmtId="44" fontId="39" fillId="0" borderId="7" xfId="1" applyNumberFormat="1" applyFont="1" applyFill="1" applyBorder="1"/>
    <xf numFmtId="44" fontId="42" fillId="0" borderId="0" xfId="1" applyNumberFormat="1" applyFont="1"/>
    <xf numFmtId="44" fontId="42" fillId="0" borderId="0" xfId="1" applyNumberFormat="1" applyFont="1" applyFill="1"/>
    <xf numFmtId="44" fontId="42" fillId="2" borderId="0" xfId="1" applyNumberFormat="1" applyFont="1" applyFill="1"/>
    <xf numFmtId="0" fontId="43" fillId="0" borderId="1" xfId="0" applyFont="1" applyBorder="1"/>
    <xf numFmtId="41" fontId="44" fillId="0" borderId="1" xfId="0" applyNumberFormat="1" applyFont="1" applyBorder="1"/>
    <xf numFmtId="44" fontId="42" fillId="0" borderId="1" xfId="1" applyNumberFormat="1" applyFont="1" applyBorder="1"/>
    <xf numFmtId="44" fontId="42" fillId="0" borderId="1" xfId="1" applyNumberFormat="1" applyFont="1" applyFill="1" applyBorder="1"/>
    <xf numFmtId="0" fontId="80" fillId="0" borderId="0" xfId="0" applyFont="1"/>
    <xf numFmtId="2" fontId="60" fillId="0" borderId="0" xfId="0" applyNumberFormat="1" applyFont="1"/>
    <xf numFmtId="44" fontId="60" fillId="0" borderId="0" xfId="1" applyFont="1" applyFill="1"/>
    <xf numFmtId="44" fontId="54" fillId="0" borderId="0" xfId="1" applyFont="1" applyFill="1"/>
    <xf numFmtId="10" fontId="60" fillId="0" borderId="0" xfId="0" applyNumberFormat="1" applyFont="1"/>
    <xf numFmtId="44" fontId="81" fillId="0" borderId="0" xfId="1" applyFont="1" applyFill="1"/>
    <xf numFmtId="44" fontId="82" fillId="0" borderId="0" xfId="1" applyFont="1" applyFill="1"/>
    <xf numFmtId="6" fontId="42" fillId="0" borderId="0" xfId="0" applyNumberFormat="1" applyFont="1"/>
    <xf numFmtId="44" fontId="42" fillId="0" borderId="0" xfId="0" applyNumberFormat="1" applyFont="1"/>
    <xf numFmtId="165" fontId="39" fillId="0" borderId="0" xfId="0" applyNumberFormat="1" applyFont="1" applyFill="1" applyBorder="1"/>
    <xf numFmtId="165" fontId="39" fillId="0" borderId="0" xfId="1" applyNumberFormat="1" applyFont="1" applyFill="1" applyBorder="1"/>
    <xf numFmtId="44" fontId="39" fillId="4" borderId="0" xfId="1" applyNumberFormat="1" applyFont="1" applyFill="1"/>
    <xf numFmtId="0" fontId="80" fillId="2" borderId="0" xfId="0" applyFont="1" applyFill="1"/>
    <xf numFmtId="0" fontId="43" fillId="8" borderId="0" xfId="0" applyFont="1" applyFill="1"/>
    <xf numFmtId="41" fontId="44" fillId="8" borderId="0" xfId="0" applyNumberFormat="1" applyFont="1" applyFill="1"/>
    <xf numFmtId="0" fontId="83" fillId="0" borderId="0" xfId="0" applyFont="1"/>
    <xf numFmtId="41" fontId="54" fillId="0" borderId="0" xfId="0" applyNumberFormat="1" applyFont="1"/>
    <xf numFmtId="6" fontId="33" fillId="0" borderId="0" xfId="0" applyNumberFormat="1" applyFont="1"/>
    <xf numFmtId="165" fontId="42" fillId="0" borderId="0" xfId="1" applyNumberFormat="1" applyFont="1"/>
    <xf numFmtId="44" fontId="9" fillId="0" borderId="0" xfId="0" applyNumberFormat="1" applyFont="1" applyFill="1" applyBorder="1"/>
    <xf numFmtId="165" fontId="42" fillId="0" borderId="0" xfId="1" applyNumberFormat="1" applyFont="1" applyFill="1"/>
    <xf numFmtId="44" fontId="0" fillId="0" borderId="0" xfId="1" applyFont="1"/>
    <xf numFmtId="41" fontId="40" fillId="8" borderId="0" xfId="0" applyNumberFormat="1" applyFont="1" applyFill="1"/>
    <xf numFmtId="44" fontId="53" fillId="8" borderId="0" xfId="0" applyNumberFormat="1" applyFont="1" applyFill="1"/>
    <xf numFmtId="0" fontId="73" fillId="0" borderId="0" xfId="0" applyFont="1" applyFill="1"/>
    <xf numFmtId="44" fontId="0" fillId="0" borderId="0" xfId="0" applyNumberFormat="1"/>
    <xf numFmtId="41" fontId="40" fillId="11" borderId="0" xfId="0" applyNumberFormat="1" applyFont="1" applyFill="1"/>
    <xf numFmtId="8" fontId="33" fillId="0" borderId="0" xfId="0" applyNumberFormat="1" applyFont="1"/>
    <xf numFmtId="6" fontId="9" fillId="0" borderId="0" xfId="0" applyNumberFormat="1" applyFont="1" applyBorder="1"/>
    <xf numFmtId="8" fontId="2" fillId="0" borderId="0" xfId="0" applyNumberFormat="1" applyFont="1"/>
    <xf numFmtId="44" fontId="32" fillId="0" borderId="0" xfId="1" applyFont="1" applyFill="1"/>
    <xf numFmtId="41" fontId="10" fillId="4" borderId="0" xfId="0" applyNumberFormat="1" applyFont="1" applyFill="1" applyBorder="1"/>
    <xf numFmtId="8" fontId="0" fillId="0" borderId="0" xfId="0" applyNumberFormat="1"/>
    <xf numFmtId="0" fontId="21" fillId="2" borderId="0" xfId="0" applyFont="1" applyFill="1"/>
    <xf numFmtId="44" fontId="21" fillId="0" borderId="0" xfId="1" applyFont="1"/>
    <xf numFmtId="0" fontId="9" fillId="8" borderId="0" xfId="0" applyFont="1" applyFill="1" applyBorder="1"/>
    <xf numFmtId="0" fontId="30" fillId="0" borderId="0" xfId="0" applyFont="1" applyFill="1" applyBorder="1"/>
    <xf numFmtId="41" fontId="10" fillId="0" borderId="0" xfId="0" applyNumberFormat="1" applyFont="1" applyFill="1" applyBorder="1"/>
    <xf numFmtId="44" fontId="21" fillId="0" borderId="0" xfId="1" applyFont="1" applyFill="1"/>
    <xf numFmtId="44" fontId="84" fillId="0" borderId="0" xfId="1" applyFont="1" applyFill="1"/>
    <xf numFmtId="0" fontId="84" fillId="0" borderId="0" xfId="0" applyFont="1" applyFill="1"/>
    <xf numFmtId="41" fontId="26" fillId="8" borderId="0" xfId="0" applyNumberFormat="1" applyFont="1" applyFill="1"/>
    <xf numFmtId="44" fontId="9" fillId="8" borderId="0" xfId="1" applyFont="1" applyFill="1"/>
    <xf numFmtId="41" fontId="9" fillId="8" borderId="0" xfId="0" applyNumberFormat="1" applyFont="1" applyFill="1"/>
    <xf numFmtId="0" fontId="11" fillId="2" borderId="0" xfId="0" applyFont="1" applyFill="1" applyBorder="1"/>
    <xf numFmtId="0" fontId="53" fillId="8" borderId="0" xfId="0" applyFont="1" applyFill="1"/>
    <xf numFmtId="0" fontId="41" fillId="4" borderId="0" xfId="0" applyFont="1" applyFill="1"/>
    <xf numFmtId="0" fontId="70" fillId="8" borderId="0" xfId="0" applyFont="1" applyFill="1"/>
    <xf numFmtId="44" fontId="14" fillId="0" borderId="0" xfId="1" applyFont="1" applyFill="1"/>
    <xf numFmtId="0" fontId="53" fillId="0" borderId="9" xfId="0" applyFont="1" applyFill="1" applyBorder="1"/>
    <xf numFmtId="0" fontId="53" fillId="0" borderId="0" xfId="0" applyFont="1" applyFill="1" applyBorder="1"/>
    <xf numFmtId="0" fontId="53" fillId="0" borderId="1" xfId="0" applyFont="1" applyFill="1" applyBorder="1"/>
    <xf numFmtId="44" fontId="41" fillId="0" borderId="8" xfId="1" applyFont="1" applyFill="1" applyBorder="1"/>
    <xf numFmtId="44" fontId="41" fillId="0" borderId="11" xfId="1" applyFont="1" applyFill="1" applyBorder="1"/>
    <xf numFmtId="44" fontId="41" fillId="0" borderId="13" xfId="1" applyFont="1" applyFill="1" applyBorder="1"/>
    <xf numFmtId="44" fontId="41" fillId="2" borderId="9" xfId="1" applyFont="1" applyFill="1" applyBorder="1"/>
    <xf numFmtId="0" fontId="41" fillId="0" borderId="9" xfId="0" applyFont="1" applyFill="1" applyBorder="1"/>
    <xf numFmtId="0" fontId="41" fillId="0" borderId="10" xfId="0" applyFont="1" applyFill="1" applyBorder="1"/>
    <xf numFmtId="44" fontId="54" fillId="2" borderId="0" xfId="1" applyFont="1" applyFill="1" applyBorder="1"/>
    <xf numFmtId="0" fontId="41" fillId="0" borderId="0" xfId="0" applyFont="1" applyFill="1" applyBorder="1"/>
    <xf numFmtId="0" fontId="41" fillId="0" borderId="12" xfId="0" applyFont="1" applyFill="1" applyBorder="1"/>
    <xf numFmtId="44" fontId="41" fillId="2" borderId="1" xfId="0" applyNumberFormat="1" applyFont="1" applyFill="1" applyBorder="1"/>
    <xf numFmtId="0" fontId="41" fillId="0" borderId="1" xfId="0" applyFont="1" applyFill="1" applyBorder="1"/>
    <xf numFmtId="0" fontId="41" fillId="0" borderId="14" xfId="0" applyFont="1" applyFill="1" applyBorder="1"/>
    <xf numFmtId="0" fontId="11" fillId="7" borderId="0" xfId="0" applyFont="1" applyFill="1"/>
    <xf numFmtId="8" fontId="11" fillId="7" borderId="0" xfId="0" applyNumberFormat="1" applyFont="1" applyFill="1"/>
    <xf numFmtId="44" fontId="2" fillId="0" borderId="0" xfId="0" applyNumberFormat="1" applyFont="1"/>
    <xf numFmtId="8" fontId="5" fillId="0" borderId="0" xfId="0" applyNumberFormat="1" applyFont="1" applyFill="1" applyBorder="1"/>
    <xf numFmtId="44" fontId="0" fillId="0" borderId="0" xfId="1" applyFont="1" applyFill="1"/>
    <xf numFmtId="44" fontId="2" fillId="0" borderId="0" xfId="1" applyFont="1" applyFill="1"/>
    <xf numFmtId="44" fontId="74" fillId="0" borderId="0" xfId="1" applyFont="1" applyBorder="1"/>
    <xf numFmtId="44" fontId="74" fillId="0" borderId="0" xfId="1" applyFont="1"/>
    <xf numFmtId="0" fontId="9" fillId="0" borderId="0" xfId="0" applyFont="1" applyFill="1" applyBorder="1"/>
    <xf numFmtId="0" fontId="15" fillId="0" borderId="0" xfId="0" applyFont="1" applyBorder="1"/>
    <xf numFmtId="6" fontId="15" fillId="0" borderId="0" xfId="0" applyNumberFormat="1" applyFont="1" applyBorder="1"/>
    <xf numFmtId="44" fontId="55" fillId="0" borderId="0" xfId="1" applyFont="1" applyFill="1" applyBorder="1"/>
    <xf numFmtId="44" fontId="55" fillId="0" borderId="0" xfId="1" applyFont="1" applyFill="1"/>
    <xf numFmtId="0" fontId="42" fillId="7" borderId="0" xfId="0" applyFont="1" applyFill="1"/>
    <xf numFmtId="44" fontId="39" fillId="8" borderId="0" xfId="1" applyNumberFormat="1" applyFont="1" applyFill="1"/>
    <xf numFmtId="44" fontId="23" fillId="0" borderId="0" xfId="1" applyFont="1" applyFill="1" applyBorder="1"/>
    <xf numFmtId="0" fontId="15" fillId="2" borderId="0" xfId="0" applyFont="1" applyFill="1" applyBorder="1"/>
    <xf numFmtId="8" fontId="42" fillId="14" borderId="0" xfId="0" applyNumberFormat="1" applyFont="1" applyFill="1"/>
    <xf numFmtId="44" fontId="9" fillId="3" borderId="0" xfId="1" applyFont="1" applyFill="1"/>
    <xf numFmtId="44" fontId="42" fillId="3" borderId="0" xfId="1" applyFont="1" applyFill="1"/>
    <xf numFmtId="44" fontId="41" fillId="3" borderId="0" xfId="1" applyFont="1" applyFill="1"/>
    <xf numFmtId="0" fontId="11" fillId="15" borderId="0" xfId="0" applyFont="1" applyFill="1"/>
    <xf numFmtId="0" fontId="85" fillId="0" borderId="0" xfId="0" applyFont="1"/>
    <xf numFmtId="44" fontId="11" fillId="4" borderId="2" xfId="1" applyFont="1" applyFill="1" applyBorder="1"/>
    <xf numFmtId="44" fontId="11" fillId="14" borderId="0" xfId="1" applyFont="1" applyFill="1"/>
    <xf numFmtId="44" fontId="42" fillId="14" borderId="0" xfId="1" applyFont="1" applyFill="1"/>
    <xf numFmtId="41" fontId="40" fillId="14" borderId="0" xfId="0" applyNumberFormat="1" applyFont="1" applyFill="1"/>
    <xf numFmtId="44" fontId="39" fillId="14" borderId="0" xfId="1" applyNumberFormat="1" applyFont="1" applyFill="1"/>
    <xf numFmtId="0" fontId="9" fillId="14" borderId="0" xfId="0" applyFont="1" applyFill="1" applyBorder="1"/>
    <xf numFmtId="44" fontId="11" fillId="14" borderId="0" xfId="1" applyFont="1" applyFill="1" applyBorder="1"/>
    <xf numFmtId="6" fontId="14" fillId="2" borderId="0" xfId="0" applyNumberFormat="1" applyFont="1" applyFill="1"/>
    <xf numFmtId="0" fontId="18" fillId="0" borderId="0" xfId="0" applyFont="1" applyFill="1" applyBorder="1"/>
    <xf numFmtId="6" fontId="9" fillId="0" borderId="0" xfId="0" applyNumberFormat="1" applyFont="1" applyFill="1" applyBorder="1"/>
    <xf numFmtId="0" fontId="39" fillId="4" borderId="0" xfId="0" applyFont="1" applyFill="1"/>
    <xf numFmtId="0" fontId="21" fillId="0" borderId="0" xfId="0" applyFont="1" applyFill="1"/>
    <xf numFmtId="44" fontId="53" fillId="2" borderId="0" xfId="1" applyFont="1" applyFill="1"/>
    <xf numFmtId="44" fontId="14" fillId="4" borderId="0" xfId="1" applyFont="1" applyFill="1"/>
    <xf numFmtId="0" fontId="14" fillId="4" borderId="0" xfId="0" applyFont="1" applyFill="1"/>
    <xf numFmtId="0" fontId="42" fillId="4" borderId="0" xfId="0" applyFont="1" applyFill="1" applyBorder="1"/>
    <xf numFmtId="8" fontId="42" fillId="4" borderId="0" xfId="0" applyNumberFormat="1" applyFont="1" applyFill="1"/>
    <xf numFmtId="0" fontId="66" fillId="0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kelli.helton@spwildcat.org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opLeftCell="A73" workbookViewId="0">
      <selection activeCell="B28" sqref="B28"/>
    </sheetView>
  </sheetViews>
  <sheetFormatPr defaultRowHeight="15"/>
  <cols>
    <col min="1" max="1" width="3.85546875" customWidth="1"/>
    <col min="2" max="2" width="30.7109375" customWidth="1"/>
    <col min="3" max="3" width="2.5703125" customWidth="1"/>
    <col min="4" max="4" width="14.85546875" customWidth="1"/>
    <col min="5" max="5" width="1.5703125" customWidth="1"/>
    <col min="6" max="6" width="12.28515625" customWidth="1"/>
    <col min="7" max="7" width="2.140625" customWidth="1"/>
    <col min="8" max="8" width="13.7109375" customWidth="1"/>
    <col min="9" max="9" width="1.42578125" customWidth="1"/>
    <col min="10" max="10" width="13" customWidth="1"/>
    <col min="11" max="11" width="11.5703125" bestFit="1" customWidth="1"/>
  </cols>
  <sheetData>
    <row r="1" spans="1:21" ht="15.75" thickBot="1">
      <c r="A1">
        <v>1</v>
      </c>
      <c r="B1" s="1" t="s">
        <v>509</v>
      </c>
      <c r="C1" s="2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21" ht="16.5">
      <c r="A2">
        <v>2</v>
      </c>
      <c r="B2" s="6" t="s">
        <v>723</v>
      </c>
      <c r="C2" s="7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21" ht="16.5">
      <c r="A3">
        <v>3</v>
      </c>
      <c r="B3" s="10" t="s">
        <v>541</v>
      </c>
      <c r="C3" s="7"/>
      <c r="D3" s="47">
        <v>0</v>
      </c>
      <c r="E3" s="254"/>
      <c r="F3" s="48">
        <v>0</v>
      </c>
      <c r="G3" s="255"/>
      <c r="H3" s="48">
        <v>4550</v>
      </c>
      <c r="I3" s="255"/>
      <c r="J3" s="48">
        <v>7800</v>
      </c>
    </row>
    <row r="4" spans="1:21" ht="16.5">
      <c r="A4">
        <v>4</v>
      </c>
      <c r="B4" s="10" t="s">
        <v>812</v>
      </c>
      <c r="C4" s="7"/>
      <c r="D4" s="47"/>
      <c r="E4" s="254"/>
      <c r="F4" s="48"/>
      <c r="G4" s="255"/>
      <c r="H4" s="48"/>
      <c r="I4" s="255"/>
      <c r="J4" s="48"/>
    </row>
    <row r="5" spans="1:21">
      <c r="A5">
        <v>5</v>
      </c>
      <c r="B5" s="10" t="s">
        <v>701</v>
      </c>
      <c r="C5" s="11"/>
      <c r="D5" s="12">
        <v>4975</v>
      </c>
      <c r="E5" s="13"/>
      <c r="F5" s="14">
        <v>4725</v>
      </c>
      <c r="G5" s="12"/>
      <c r="H5" s="14">
        <v>4938</v>
      </c>
      <c r="I5" s="14"/>
      <c r="J5" s="14">
        <v>4725</v>
      </c>
    </row>
    <row r="6" spans="1:21">
      <c r="A6">
        <v>6</v>
      </c>
      <c r="B6" s="10" t="s">
        <v>702</v>
      </c>
      <c r="C6" s="11"/>
      <c r="D6" s="12"/>
      <c r="E6" s="13"/>
      <c r="F6" s="14"/>
      <c r="G6" s="12"/>
      <c r="H6" s="14"/>
      <c r="I6" s="14"/>
      <c r="J6" s="14"/>
    </row>
    <row r="7" spans="1:21">
      <c r="A7">
        <v>7</v>
      </c>
      <c r="B7" s="10" t="s">
        <v>6</v>
      </c>
      <c r="C7" s="11"/>
      <c r="D7" s="12">
        <v>640</v>
      </c>
      <c r="E7" s="13"/>
      <c r="F7" s="14">
        <v>250</v>
      </c>
      <c r="G7" s="12"/>
      <c r="H7" s="14">
        <v>560</v>
      </c>
      <c r="I7" s="14"/>
      <c r="J7" s="14">
        <v>250</v>
      </c>
    </row>
    <row r="8" spans="1:21">
      <c r="A8">
        <v>8</v>
      </c>
      <c r="B8" s="10" t="s">
        <v>7</v>
      </c>
      <c r="C8" s="11"/>
      <c r="D8" s="12">
        <v>14060</v>
      </c>
      <c r="E8" s="13"/>
      <c r="F8" s="14">
        <v>12000</v>
      </c>
      <c r="G8" s="12"/>
      <c r="H8" s="14">
        <v>13000</v>
      </c>
      <c r="I8" s="14"/>
      <c r="J8" s="14">
        <v>12000</v>
      </c>
    </row>
    <row r="9" spans="1:21">
      <c r="A9">
        <v>9</v>
      </c>
      <c r="B9" s="10" t="s">
        <v>8</v>
      </c>
      <c r="C9" s="11"/>
      <c r="D9" s="12">
        <v>200</v>
      </c>
      <c r="E9" s="13"/>
      <c r="F9" s="14">
        <v>0</v>
      </c>
      <c r="G9" s="12"/>
      <c r="H9" s="14">
        <v>231</v>
      </c>
      <c r="I9" s="14"/>
      <c r="J9" s="14">
        <v>0</v>
      </c>
    </row>
    <row r="10" spans="1:21">
      <c r="A10">
        <v>10</v>
      </c>
      <c r="B10" s="10" t="s">
        <v>9</v>
      </c>
      <c r="C10" s="11"/>
      <c r="D10" s="12">
        <v>84035</v>
      </c>
      <c r="E10" s="13"/>
      <c r="F10" s="14">
        <v>0</v>
      </c>
      <c r="G10" s="12"/>
      <c r="H10" s="14">
        <v>0</v>
      </c>
      <c r="I10" s="14"/>
      <c r="J10" s="14">
        <v>0</v>
      </c>
    </row>
    <row r="11" spans="1:21">
      <c r="A11">
        <v>11</v>
      </c>
      <c r="B11" s="10" t="s">
        <v>10</v>
      </c>
      <c r="C11" s="11"/>
      <c r="D11" s="12">
        <v>0</v>
      </c>
      <c r="E11" s="13"/>
      <c r="F11" s="14">
        <v>0</v>
      </c>
      <c r="G11" s="12"/>
      <c r="H11" s="14">
        <v>0</v>
      </c>
      <c r="I11" s="14"/>
      <c r="J11" s="14">
        <v>0</v>
      </c>
    </row>
    <row r="12" spans="1:21">
      <c r="A12">
        <v>12</v>
      </c>
      <c r="B12" s="383" t="s">
        <v>11</v>
      </c>
      <c r="C12" s="11"/>
      <c r="D12" s="12">
        <v>65114</v>
      </c>
      <c r="E12" s="13"/>
      <c r="F12" s="14">
        <v>7250</v>
      </c>
      <c r="G12" s="12"/>
      <c r="H12" s="14">
        <v>89711</v>
      </c>
      <c r="I12" s="14"/>
      <c r="J12" s="384">
        <v>25000</v>
      </c>
      <c r="K12" s="85"/>
    </row>
    <row r="13" spans="1:21">
      <c r="A13">
        <v>13</v>
      </c>
      <c r="B13" s="383" t="s">
        <v>716</v>
      </c>
      <c r="C13" s="11"/>
      <c r="D13" s="12">
        <v>2552124</v>
      </c>
      <c r="E13" s="13"/>
      <c r="F13" s="14">
        <v>2610000</v>
      </c>
      <c r="G13" s="12"/>
      <c r="H13" s="14">
        <v>2498864</v>
      </c>
      <c r="I13" s="14"/>
      <c r="J13" s="384">
        <v>2589790</v>
      </c>
      <c r="U13" s="323"/>
    </row>
    <row r="14" spans="1:21">
      <c r="A14">
        <v>14</v>
      </c>
      <c r="B14" s="10" t="s">
        <v>12</v>
      </c>
      <c r="C14" s="11"/>
      <c r="D14" s="12">
        <v>2750</v>
      </c>
      <c r="E14" s="13"/>
      <c r="F14" s="14">
        <v>2500</v>
      </c>
      <c r="G14" s="12"/>
      <c r="H14" s="14">
        <v>2950</v>
      </c>
      <c r="I14" s="14"/>
      <c r="J14" s="14">
        <v>2500</v>
      </c>
    </row>
    <row r="15" spans="1:21">
      <c r="A15">
        <v>15</v>
      </c>
      <c r="B15" s="10" t="s">
        <v>817</v>
      </c>
      <c r="C15" s="11"/>
      <c r="D15" s="12">
        <v>1028</v>
      </c>
      <c r="E15" s="13"/>
      <c r="F15" s="14">
        <v>0</v>
      </c>
      <c r="G15" s="12"/>
      <c r="H15" s="14">
        <v>117</v>
      </c>
      <c r="I15" s="14"/>
      <c r="J15" s="14">
        <v>0</v>
      </c>
    </row>
    <row r="16" spans="1:21">
      <c r="A16">
        <v>16</v>
      </c>
      <c r="B16" s="10" t="s">
        <v>542</v>
      </c>
      <c r="C16" s="11"/>
      <c r="D16" s="12">
        <v>0</v>
      </c>
      <c r="E16" s="13"/>
      <c r="F16" s="14">
        <v>0</v>
      </c>
      <c r="G16" s="12"/>
      <c r="H16" s="14">
        <v>1406</v>
      </c>
      <c r="I16" s="14"/>
      <c r="J16" s="14">
        <v>0</v>
      </c>
    </row>
    <row r="17" spans="1:10">
      <c r="A17">
        <v>17</v>
      </c>
      <c r="B17" s="10" t="s">
        <v>703</v>
      </c>
      <c r="C17" s="11"/>
      <c r="D17" s="12">
        <v>2550</v>
      </c>
      <c r="E17" s="13"/>
      <c r="F17" s="14">
        <v>0</v>
      </c>
      <c r="G17" s="12"/>
      <c r="H17" s="14">
        <v>4434</v>
      </c>
      <c r="I17" s="14"/>
      <c r="J17" s="14">
        <v>0</v>
      </c>
    </row>
    <row r="18" spans="1:10">
      <c r="A18">
        <v>18</v>
      </c>
      <c r="B18" s="10" t="s">
        <v>543</v>
      </c>
      <c r="C18" s="11"/>
      <c r="D18" s="12">
        <v>0</v>
      </c>
      <c r="E18" s="13"/>
      <c r="F18" s="14">
        <v>0</v>
      </c>
      <c r="G18" s="12"/>
      <c r="H18" s="14">
        <v>312</v>
      </c>
      <c r="I18" s="14"/>
      <c r="J18" s="14">
        <v>0</v>
      </c>
    </row>
    <row r="19" spans="1:10">
      <c r="A19">
        <v>19</v>
      </c>
      <c r="B19" s="10" t="s">
        <v>13</v>
      </c>
      <c r="C19" s="11"/>
      <c r="D19" s="12">
        <v>167223</v>
      </c>
      <c r="E19" s="13"/>
      <c r="F19" s="14">
        <v>160000</v>
      </c>
      <c r="G19" s="12"/>
      <c r="H19" s="14">
        <v>174925</v>
      </c>
      <c r="I19" s="14"/>
      <c r="J19" s="14">
        <v>175000</v>
      </c>
    </row>
    <row r="20" spans="1:10">
      <c r="A20">
        <v>20</v>
      </c>
      <c r="B20" s="10" t="s">
        <v>14</v>
      </c>
      <c r="C20" s="328"/>
      <c r="D20" s="14">
        <v>1252</v>
      </c>
      <c r="E20" s="71"/>
      <c r="F20" s="14">
        <v>1200</v>
      </c>
      <c r="G20" s="14"/>
      <c r="H20" s="14">
        <v>1315</v>
      </c>
      <c r="I20" s="14"/>
      <c r="J20" s="14">
        <v>1400</v>
      </c>
    </row>
    <row r="21" spans="1:10">
      <c r="A21">
        <v>21</v>
      </c>
      <c r="B21" s="326" t="s">
        <v>719</v>
      </c>
      <c r="C21" s="328"/>
      <c r="D21" s="14">
        <v>0</v>
      </c>
      <c r="E21" s="71"/>
      <c r="F21" s="14">
        <v>0</v>
      </c>
      <c r="G21" s="14"/>
      <c r="H21" s="14">
        <v>126770</v>
      </c>
      <c r="I21" s="14"/>
      <c r="J21" s="14">
        <v>0</v>
      </c>
    </row>
    <row r="22" spans="1:10">
      <c r="A22">
        <v>22</v>
      </c>
      <c r="B22" s="326" t="s">
        <v>720</v>
      </c>
      <c r="C22" s="328"/>
      <c r="D22" s="14"/>
      <c r="E22" s="71"/>
      <c r="F22" s="14"/>
      <c r="G22" s="14"/>
      <c r="H22" s="14"/>
      <c r="I22" s="14"/>
      <c r="J22" s="14"/>
    </row>
    <row r="23" spans="1:10">
      <c r="A23">
        <v>23</v>
      </c>
      <c r="B23" s="324" t="s">
        <v>714</v>
      </c>
      <c r="C23" s="325"/>
      <c r="D23" s="325">
        <v>0</v>
      </c>
      <c r="E23" s="325"/>
      <c r="F23" s="329">
        <v>156000</v>
      </c>
      <c r="G23" s="325"/>
      <c r="H23" s="325">
        <v>0</v>
      </c>
      <c r="I23" s="325"/>
      <c r="J23" s="339">
        <v>40000</v>
      </c>
    </row>
    <row r="24" spans="1:10">
      <c r="A24">
        <v>24</v>
      </c>
      <c r="B24" s="324" t="s">
        <v>813</v>
      </c>
      <c r="C24" s="329"/>
      <c r="D24" s="329">
        <v>0</v>
      </c>
      <c r="E24" s="329"/>
      <c r="F24" s="329">
        <v>0</v>
      </c>
      <c r="G24" s="325"/>
      <c r="H24" s="325">
        <v>196360</v>
      </c>
      <c r="I24" s="325"/>
      <c r="J24" s="339">
        <v>20538</v>
      </c>
    </row>
    <row r="25" spans="1:10">
      <c r="A25">
        <v>25</v>
      </c>
      <c r="B25" s="324" t="s">
        <v>815</v>
      </c>
      <c r="C25" s="329"/>
      <c r="D25" s="329"/>
      <c r="E25" s="329"/>
      <c r="F25" s="329"/>
      <c r="G25" s="325"/>
      <c r="H25" s="325"/>
      <c r="I25" s="325"/>
      <c r="J25" s="339"/>
    </row>
    <row r="26" spans="1:10">
      <c r="A26">
        <v>26</v>
      </c>
      <c r="B26" s="324" t="s">
        <v>718</v>
      </c>
      <c r="C26" s="329"/>
      <c r="D26" s="329">
        <v>0</v>
      </c>
      <c r="E26" s="329"/>
      <c r="F26" s="329">
        <v>0</v>
      </c>
      <c r="G26" s="325"/>
      <c r="H26" s="325">
        <v>0</v>
      </c>
      <c r="I26" s="325"/>
      <c r="J26" s="339">
        <v>19000</v>
      </c>
    </row>
    <row r="27" spans="1:10">
      <c r="A27">
        <v>27</v>
      </c>
      <c r="B27" s="324" t="s">
        <v>722</v>
      </c>
      <c r="C27" s="329"/>
      <c r="D27" s="329">
        <v>0</v>
      </c>
      <c r="E27" s="329"/>
      <c r="F27" s="329">
        <v>0</v>
      </c>
      <c r="G27" s="325"/>
      <c r="H27" s="325">
        <v>0</v>
      </c>
      <c r="I27" s="325"/>
      <c r="J27" s="339">
        <v>5000</v>
      </c>
    </row>
    <row r="28" spans="1:10">
      <c r="A28">
        <v>28</v>
      </c>
      <c r="B28" s="392" t="s">
        <v>966</v>
      </c>
      <c r="C28" s="329"/>
      <c r="D28" s="329">
        <v>0</v>
      </c>
      <c r="E28" s="329"/>
      <c r="F28" s="329">
        <v>0</v>
      </c>
      <c r="G28" s="325"/>
      <c r="H28" s="325">
        <v>0</v>
      </c>
      <c r="I28" s="325"/>
      <c r="J28" s="391">
        <v>150000</v>
      </c>
    </row>
    <row r="29" spans="1:10">
      <c r="A29">
        <v>29</v>
      </c>
      <c r="B29" s="16" t="s">
        <v>15</v>
      </c>
      <c r="C29" s="17"/>
      <c r="D29" s="18">
        <f>SUM(D5:D20)</f>
        <v>2895951</v>
      </c>
      <c r="E29" s="19"/>
      <c r="F29" s="13">
        <f>SUM(F3:F23)</f>
        <v>2953925</v>
      </c>
      <c r="G29" s="13"/>
      <c r="H29" s="20">
        <f>SUM(H3:H28)</f>
        <v>3120443</v>
      </c>
      <c r="I29" s="21"/>
      <c r="J29" s="20">
        <f>SUM(J3:J28)</f>
        <v>3053003</v>
      </c>
    </row>
    <row r="30" spans="1:10">
      <c r="A30">
        <v>30</v>
      </c>
      <c r="B30" s="22" t="s">
        <v>16</v>
      </c>
      <c r="C30" s="23"/>
      <c r="D30" s="24"/>
      <c r="E30" s="19"/>
      <c r="F30" s="25"/>
      <c r="G30" s="25"/>
      <c r="H30" s="26"/>
      <c r="I30" s="26"/>
      <c r="J30" s="26"/>
    </row>
    <row r="31" spans="1:10">
      <c r="A31">
        <v>31</v>
      </c>
      <c r="B31" s="22" t="s">
        <v>17</v>
      </c>
      <c r="C31" s="11"/>
      <c r="D31" s="12"/>
      <c r="E31" s="13"/>
      <c r="F31" s="12"/>
      <c r="G31" s="12"/>
      <c r="H31" s="14"/>
      <c r="I31" s="14"/>
      <c r="J31" s="14"/>
    </row>
    <row r="32" spans="1:10">
      <c r="A32">
        <v>32</v>
      </c>
      <c r="B32" s="10" t="s">
        <v>814</v>
      </c>
      <c r="C32" s="11"/>
      <c r="D32" s="14">
        <v>263018</v>
      </c>
      <c r="E32" s="13"/>
      <c r="F32" s="14">
        <v>279350</v>
      </c>
      <c r="G32" s="12"/>
      <c r="H32" s="14">
        <v>186502</v>
      </c>
      <c r="I32" s="14"/>
      <c r="J32" s="14">
        <v>285982</v>
      </c>
    </row>
    <row r="33" spans="1:10">
      <c r="A33">
        <v>33</v>
      </c>
      <c r="B33" s="10" t="s">
        <v>715</v>
      </c>
      <c r="C33" s="11"/>
      <c r="D33" s="12">
        <v>8988</v>
      </c>
      <c r="E33" s="13"/>
      <c r="F33" s="14">
        <v>5000</v>
      </c>
      <c r="G33" s="12"/>
      <c r="H33" s="14">
        <v>5518</v>
      </c>
      <c r="I33" s="14"/>
      <c r="J33" s="14">
        <v>7000</v>
      </c>
    </row>
    <row r="34" spans="1:10">
      <c r="A34">
        <v>34</v>
      </c>
      <c r="B34" s="10" t="s">
        <v>19</v>
      </c>
      <c r="C34" s="11"/>
      <c r="D34" s="12">
        <v>16352</v>
      </c>
      <c r="E34" s="13"/>
      <c r="F34" s="14">
        <v>17630</v>
      </c>
      <c r="G34" s="12"/>
      <c r="H34" s="14">
        <v>11905</v>
      </c>
      <c r="I34" s="14"/>
      <c r="J34" s="14">
        <v>18165</v>
      </c>
    </row>
    <row r="35" spans="1:10">
      <c r="A35">
        <v>35</v>
      </c>
      <c r="B35" s="10" t="s">
        <v>20</v>
      </c>
      <c r="C35" s="11"/>
      <c r="D35" s="12">
        <v>3824</v>
      </c>
      <c r="E35" s="13"/>
      <c r="F35" s="14">
        <v>4123</v>
      </c>
      <c r="G35" s="12"/>
      <c r="H35" s="14">
        <v>2784</v>
      </c>
      <c r="I35" s="14"/>
      <c r="J35" s="14">
        <v>4248</v>
      </c>
    </row>
    <row r="36" spans="1:10">
      <c r="A36">
        <v>36</v>
      </c>
      <c r="B36" s="10" t="s">
        <v>21</v>
      </c>
      <c r="C36" s="11"/>
      <c r="D36" s="12">
        <v>11938</v>
      </c>
      <c r="E36" s="13"/>
      <c r="F36" s="14">
        <v>16782</v>
      </c>
      <c r="G36" s="12"/>
      <c r="H36" s="14">
        <v>11521</v>
      </c>
      <c r="I36" s="14"/>
      <c r="J36" s="14">
        <v>17579</v>
      </c>
    </row>
    <row r="37" spans="1:10">
      <c r="A37">
        <v>37</v>
      </c>
      <c r="B37" s="10" t="s">
        <v>544</v>
      </c>
      <c r="C37" s="11"/>
      <c r="D37" s="12">
        <v>44981</v>
      </c>
      <c r="E37" s="13"/>
      <c r="F37" s="14">
        <v>88256</v>
      </c>
      <c r="G37" s="12"/>
      <c r="H37" s="14">
        <v>37665</v>
      </c>
      <c r="I37" s="14"/>
      <c r="J37" s="14">
        <v>63630</v>
      </c>
    </row>
    <row r="38" spans="1:10">
      <c r="A38">
        <v>38</v>
      </c>
      <c r="B38" s="22" t="s">
        <v>22</v>
      </c>
      <c r="C38" s="11"/>
      <c r="D38" s="12"/>
      <c r="E38" s="13"/>
      <c r="F38" s="14"/>
      <c r="G38" s="12"/>
      <c r="H38" s="14"/>
      <c r="I38" s="12"/>
      <c r="J38" s="14"/>
    </row>
    <row r="39" spans="1:10">
      <c r="A39">
        <v>39</v>
      </c>
      <c r="B39" s="10" t="s">
        <v>820</v>
      </c>
      <c r="C39" s="11"/>
      <c r="D39" s="12">
        <v>778</v>
      </c>
      <c r="E39" s="13"/>
      <c r="F39" s="14">
        <v>15000</v>
      </c>
      <c r="G39" s="12"/>
      <c r="H39" s="14">
        <v>12000</v>
      </c>
      <c r="I39" s="14"/>
      <c r="J39" s="14">
        <v>6000</v>
      </c>
    </row>
    <row r="40" spans="1:10">
      <c r="A40">
        <v>40</v>
      </c>
      <c r="B40" s="10" t="s">
        <v>819</v>
      </c>
      <c r="C40" s="11"/>
      <c r="D40" s="12"/>
      <c r="E40" s="13"/>
      <c r="F40" s="14"/>
      <c r="G40" s="12"/>
      <c r="H40" s="14"/>
      <c r="I40" s="14"/>
      <c r="J40" s="14"/>
    </row>
    <row r="41" spans="1:10">
      <c r="A41">
        <v>41</v>
      </c>
      <c r="B41" s="10" t="s">
        <v>23</v>
      </c>
      <c r="C41" s="11"/>
      <c r="D41" s="12">
        <v>5099</v>
      </c>
      <c r="E41" s="13"/>
      <c r="F41" s="14">
        <v>4700</v>
      </c>
      <c r="G41" s="12"/>
      <c r="H41" s="14">
        <v>4700</v>
      </c>
      <c r="I41" s="14"/>
      <c r="J41" s="14">
        <v>5000</v>
      </c>
    </row>
    <row r="42" spans="1:10">
      <c r="A42">
        <v>42</v>
      </c>
      <c r="B42" s="10" t="s">
        <v>818</v>
      </c>
      <c r="C42" s="11"/>
      <c r="D42" s="12"/>
      <c r="E42" s="13"/>
      <c r="F42" s="14"/>
      <c r="G42" s="12"/>
      <c r="H42" s="14"/>
      <c r="I42" s="14"/>
      <c r="J42" s="14"/>
    </row>
    <row r="43" spans="1:10">
      <c r="A43">
        <v>43</v>
      </c>
      <c r="B43" s="10" t="s">
        <v>24</v>
      </c>
      <c r="C43" s="11"/>
      <c r="D43" s="12">
        <v>0</v>
      </c>
      <c r="E43" s="13"/>
      <c r="F43" s="14">
        <v>1000</v>
      </c>
      <c r="G43" s="12"/>
      <c r="H43" s="14">
        <v>195</v>
      </c>
      <c r="I43" s="12"/>
      <c r="J43" s="14">
        <v>1000</v>
      </c>
    </row>
    <row r="44" spans="1:10">
      <c r="A44">
        <v>44</v>
      </c>
      <c r="B44" s="10" t="s">
        <v>545</v>
      </c>
      <c r="C44" s="11"/>
      <c r="D44" s="12">
        <v>0</v>
      </c>
      <c r="E44" s="13"/>
      <c r="F44" s="14">
        <v>0</v>
      </c>
      <c r="G44" s="12"/>
      <c r="H44" s="14">
        <v>8</v>
      </c>
      <c r="I44" s="12"/>
      <c r="J44" s="14">
        <v>0</v>
      </c>
    </row>
    <row r="45" spans="1:10">
      <c r="A45">
        <v>45</v>
      </c>
      <c r="B45" s="10" t="s">
        <v>25</v>
      </c>
      <c r="C45" s="11"/>
      <c r="D45" s="12">
        <v>1042</v>
      </c>
      <c r="E45" s="13"/>
      <c r="F45" s="14">
        <v>3400</v>
      </c>
      <c r="G45" s="12"/>
      <c r="H45" s="14">
        <v>1300</v>
      </c>
      <c r="I45" s="12"/>
      <c r="J45" s="14">
        <v>3400</v>
      </c>
    </row>
    <row r="46" spans="1:10">
      <c r="A46">
        <v>46</v>
      </c>
      <c r="B46" s="10" t="s">
        <v>26</v>
      </c>
      <c r="C46" s="11"/>
      <c r="D46" s="12"/>
      <c r="E46" s="13"/>
      <c r="F46" s="14"/>
      <c r="G46" s="12"/>
      <c r="H46" s="14"/>
      <c r="I46" s="12"/>
      <c r="J46" s="14"/>
    </row>
    <row r="47" spans="1:10">
      <c r="A47">
        <v>47</v>
      </c>
      <c r="B47" s="10" t="s">
        <v>27</v>
      </c>
      <c r="C47" s="11"/>
      <c r="D47" s="12">
        <v>6380</v>
      </c>
      <c r="E47" s="13"/>
      <c r="F47" s="14">
        <v>7000</v>
      </c>
      <c r="G47" s="12"/>
      <c r="H47" s="14">
        <v>5200</v>
      </c>
      <c r="I47" s="12"/>
      <c r="J47" s="14">
        <v>7000</v>
      </c>
    </row>
    <row r="48" spans="1:10">
      <c r="A48">
        <v>48</v>
      </c>
      <c r="B48" s="10" t="s">
        <v>28</v>
      </c>
      <c r="C48" s="11"/>
      <c r="D48" s="12">
        <v>127</v>
      </c>
      <c r="E48" s="13"/>
      <c r="F48" s="14">
        <v>2000</v>
      </c>
      <c r="G48" s="12"/>
      <c r="H48" s="14">
        <v>300</v>
      </c>
      <c r="I48" s="12"/>
      <c r="J48" s="14">
        <v>1500</v>
      </c>
    </row>
    <row r="49" spans="1:11">
      <c r="A49">
        <v>49</v>
      </c>
      <c r="B49" s="27" t="s">
        <v>692</v>
      </c>
      <c r="C49" s="11"/>
      <c r="D49" s="12">
        <v>26582</v>
      </c>
      <c r="E49" s="13"/>
      <c r="F49" s="14">
        <v>31868</v>
      </c>
      <c r="G49" s="12"/>
      <c r="H49" s="14">
        <v>27228</v>
      </c>
      <c r="I49" s="12"/>
      <c r="J49" s="14">
        <v>31857</v>
      </c>
    </row>
    <row r="50" spans="1:11">
      <c r="A50">
        <v>50</v>
      </c>
      <c r="B50" s="27" t="s">
        <v>29</v>
      </c>
      <c r="C50" s="11"/>
      <c r="D50" s="12">
        <v>3380</v>
      </c>
      <c r="E50" s="13"/>
      <c r="F50" s="14">
        <v>8800</v>
      </c>
      <c r="G50" s="12"/>
      <c r="H50" s="14">
        <v>7500</v>
      </c>
      <c r="I50" s="12"/>
      <c r="J50" s="71">
        <v>10000</v>
      </c>
    </row>
    <row r="51" spans="1:11">
      <c r="A51">
        <v>51</v>
      </c>
      <c r="B51" s="27" t="s">
        <v>704</v>
      </c>
      <c r="C51" s="11"/>
      <c r="D51" s="12"/>
      <c r="E51" s="13"/>
      <c r="F51" s="14"/>
      <c r="G51" s="12"/>
      <c r="H51" s="14"/>
      <c r="I51" s="12"/>
      <c r="J51" s="71"/>
    </row>
    <row r="52" spans="1:11">
      <c r="A52">
        <v>52</v>
      </c>
      <c r="B52" s="363" t="s">
        <v>30</v>
      </c>
      <c r="C52" s="328"/>
      <c r="D52" s="14">
        <v>1762494</v>
      </c>
      <c r="E52" s="71"/>
      <c r="F52" s="14">
        <v>1696444</v>
      </c>
      <c r="G52" s="14"/>
      <c r="H52" s="14">
        <v>1760544</v>
      </c>
      <c r="I52" s="14"/>
      <c r="J52" s="14">
        <v>1775000</v>
      </c>
    </row>
    <row r="53" spans="1:11">
      <c r="A53">
        <v>53</v>
      </c>
      <c r="B53" s="10" t="s">
        <v>31</v>
      </c>
      <c r="C53" s="11"/>
      <c r="D53" s="12">
        <v>300</v>
      </c>
      <c r="E53" s="13"/>
      <c r="F53" s="14">
        <v>360</v>
      </c>
      <c r="G53" s="12"/>
      <c r="H53" s="14">
        <v>300</v>
      </c>
      <c r="I53" s="14"/>
      <c r="J53" s="14">
        <v>360</v>
      </c>
    </row>
    <row r="54" spans="1:11">
      <c r="A54">
        <v>54</v>
      </c>
      <c r="B54" s="10" t="s">
        <v>32</v>
      </c>
      <c r="C54" s="11"/>
      <c r="D54" s="12">
        <v>82</v>
      </c>
      <c r="E54" s="13"/>
      <c r="F54" s="14">
        <v>150</v>
      </c>
      <c r="G54" s="12"/>
      <c r="H54" s="14">
        <v>170</v>
      </c>
      <c r="I54" s="14"/>
      <c r="J54" s="14">
        <v>250</v>
      </c>
    </row>
    <row r="55" spans="1:11">
      <c r="A55">
        <v>55</v>
      </c>
      <c r="B55" s="10" t="s">
        <v>33</v>
      </c>
      <c r="C55" s="11"/>
      <c r="D55" s="12">
        <v>1328</v>
      </c>
      <c r="E55" s="13"/>
      <c r="F55" s="14">
        <v>1200</v>
      </c>
      <c r="G55" s="12"/>
      <c r="H55" s="14">
        <v>796</v>
      </c>
      <c r="I55" s="14"/>
      <c r="J55" s="14">
        <v>1200</v>
      </c>
    </row>
    <row r="56" spans="1:11">
      <c r="A56">
        <v>56</v>
      </c>
      <c r="B56" s="10" t="s">
        <v>903</v>
      </c>
      <c r="C56" s="11"/>
      <c r="D56" s="12">
        <v>27719</v>
      </c>
      <c r="E56" s="13"/>
      <c r="F56" s="14">
        <v>40000</v>
      </c>
      <c r="G56" s="12"/>
      <c r="H56" s="14">
        <v>58000</v>
      </c>
      <c r="I56" s="12"/>
      <c r="J56" s="14">
        <v>40000</v>
      </c>
    </row>
    <row r="57" spans="1:11">
      <c r="A57">
        <v>57</v>
      </c>
      <c r="B57" s="371" t="s">
        <v>921</v>
      </c>
      <c r="C57" s="11"/>
      <c r="D57" s="12">
        <v>2260</v>
      </c>
      <c r="E57" s="13"/>
      <c r="F57" s="14">
        <v>10000</v>
      </c>
      <c r="G57" s="12"/>
      <c r="H57" s="14">
        <v>8500</v>
      </c>
      <c r="I57" s="12"/>
      <c r="J57" s="21">
        <v>40000</v>
      </c>
      <c r="K57" s="14"/>
    </row>
    <row r="58" spans="1:11">
      <c r="A58">
        <v>58</v>
      </c>
      <c r="B58" s="371" t="s">
        <v>920</v>
      </c>
      <c r="C58" s="11"/>
      <c r="D58" s="12"/>
      <c r="E58" s="13"/>
      <c r="F58" s="14"/>
      <c r="G58" s="12"/>
      <c r="H58" s="14"/>
      <c r="I58" s="12"/>
      <c r="J58" s="370"/>
      <c r="K58" s="14"/>
    </row>
    <row r="59" spans="1:11">
      <c r="A59">
        <v>59</v>
      </c>
      <c r="B59" s="15" t="s">
        <v>902</v>
      </c>
      <c r="C59" s="11"/>
      <c r="D59" s="12">
        <v>4444</v>
      </c>
      <c r="E59" s="13"/>
      <c r="F59" s="14">
        <v>6800</v>
      </c>
      <c r="G59" s="12"/>
      <c r="H59" s="14">
        <v>8000</v>
      </c>
      <c r="I59" s="12"/>
      <c r="J59" s="71">
        <v>10000</v>
      </c>
    </row>
    <row r="60" spans="1:11">
      <c r="A60">
        <v>60</v>
      </c>
      <c r="B60" s="10" t="s">
        <v>34</v>
      </c>
      <c r="C60" s="11"/>
      <c r="D60" s="12">
        <v>164009</v>
      </c>
      <c r="E60" s="13"/>
      <c r="F60" s="14">
        <v>158894</v>
      </c>
      <c r="G60" s="12"/>
      <c r="H60" s="14">
        <v>171388</v>
      </c>
      <c r="I60" s="12"/>
      <c r="J60" s="14">
        <v>171750</v>
      </c>
    </row>
    <row r="61" spans="1:11">
      <c r="A61">
        <v>61</v>
      </c>
      <c r="B61" s="10" t="s">
        <v>35</v>
      </c>
      <c r="C61" s="11"/>
      <c r="D61" s="12">
        <v>0</v>
      </c>
      <c r="E61" s="13"/>
      <c r="F61" s="14">
        <v>400</v>
      </c>
      <c r="G61" s="12"/>
      <c r="H61" s="14">
        <v>0</v>
      </c>
      <c r="I61" s="12"/>
      <c r="J61" s="14">
        <v>400</v>
      </c>
    </row>
    <row r="62" spans="1:11">
      <c r="A62">
        <v>62</v>
      </c>
      <c r="B62" s="10" t="s">
        <v>705</v>
      </c>
      <c r="C62" s="11"/>
      <c r="D62" s="12">
        <v>9752</v>
      </c>
      <c r="E62" s="13"/>
      <c r="F62" s="14">
        <v>8000</v>
      </c>
      <c r="G62" s="12"/>
      <c r="H62" s="14">
        <v>8000</v>
      </c>
      <c r="I62" s="12"/>
      <c r="J62" s="14">
        <v>8450</v>
      </c>
    </row>
    <row r="63" spans="1:11">
      <c r="A63">
        <v>63</v>
      </c>
      <c r="B63" s="319" t="s">
        <v>821</v>
      </c>
      <c r="C63" s="11"/>
      <c r="D63" s="12"/>
      <c r="E63" s="13"/>
      <c r="F63" s="14"/>
      <c r="G63" s="12"/>
      <c r="H63" s="14"/>
      <c r="I63" s="12"/>
      <c r="J63" s="14"/>
    </row>
    <row r="64" spans="1:11">
      <c r="A64">
        <v>64</v>
      </c>
      <c r="B64" s="10" t="s">
        <v>36</v>
      </c>
      <c r="C64" s="11"/>
      <c r="D64" s="12">
        <v>2040</v>
      </c>
      <c r="E64" s="13"/>
      <c r="F64" s="14">
        <v>3000</v>
      </c>
      <c r="G64" s="12"/>
      <c r="H64" s="14">
        <v>2800</v>
      </c>
      <c r="I64" s="12"/>
      <c r="J64" s="14">
        <v>3000</v>
      </c>
    </row>
    <row r="65" spans="1:14">
      <c r="A65">
        <v>65</v>
      </c>
      <c r="B65" s="10" t="s">
        <v>37</v>
      </c>
      <c r="C65" s="11"/>
      <c r="D65" s="12">
        <v>2198</v>
      </c>
      <c r="E65" s="13"/>
      <c r="F65" s="14">
        <v>2500</v>
      </c>
      <c r="G65" s="12"/>
      <c r="H65" s="14">
        <v>2500</v>
      </c>
      <c r="I65" s="12"/>
      <c r="J65" s="14">
        <v>2500</v>
      </c>
    </row>
    <row r="66" spans="1:14">
      <c r="A66">
        <v>66</v>
      </c>
      <c r="B66" s="10" t="s">
        <v>38</v>
      </c>
      <c r="C66" s="11"/>
      <c r="D66" s="12">
        <v>7267</v>
      </c>
      <c r="E66" s="13"/>
      <c r="F66" s="14">
        <v>6600</v>
      </c>
      <c r="G66" s="12"/>
      <c r="H66" s="14">
        <v>6600</v>
      </c>
      <c r="I66" s="12"/>
      <c r="J66" s="14">
        <v>7034</v>
      </c>
    </row>
    <row r="67" spans="1:14">
      <c r="A67">
        <v>67</v>
      </c>
      <c r="B67" s="10" t="s">
        <v>721</v>
      </c>
      <c r="C67" s="11"/>
      <c r="D67" s="12">
        <v>1869</v>
      </c>
      <c r="E67" s="13"/>
      <c r="F67" s="14">
        <v>0</v>
      </c>
      <c r="G67" s="12"/>
      <c r="H67" s="14">
        <v>759</v>
      </c>
      <c r="I67" s="12"/>
      <c r="J67" s="14">
        <v>0</v>
      </c>
    </row>
    <row r="68" spans="1:14">
      <c r="A68">
        <v>68</v>
      </c>
      <c r="B68" s="10" t="s">
        <v>822</v>
      </c>
      <c r="C68" s="11"/>
      <c r="D68" s="12">
        <v>2750</v>
      </c>
      <c r="E68" s="13"/>
      <c r="F68" s="14">
        <v>2500</v>
      </c>
      <c r="G68" s="12"/>
      <c r="H68" s="14">
        <v>2950</v>
      </c>
      <c r="I68" s="12"/>
      <c r="J68" s="14">
        <v>2500</v>
      </c>
    </row>
    <row r="69" spans="1:14">
      <c r="A69">
        <v>69</v>
      </c>
      <c r="B69" s="10" t="s">
        <v>834</v>
      </c>
      <c r="C69" s="11"/>
      <c r="D69" s="12">
        <v>1575</v>
      </c>
      <c r="E69" s="13"/>
      <c r="F69" s="14">
        <v>5000</v>
      </c>
      <c r="G69" s="12"/>
      <c r="H69" s="14">
        <v>5000</v>
      </c>
      <c r="I69" s="12"/>
      <c r="J69" s="14">
        <v>6500</v>
      </c>
    </row>
    <row r="70" spans="1:14">
      <c r="A70">
        <v>70</v>
      </c>
      <c r="B70" s="27" t="s">
        <v>717</v>
      </c>
      <c r="C70" s="328"/>
      <c r="D70" s="12">
        <v>0</v>
      </c>
      <c r="E70" s="13"/>
      <c r="F70" s="14">
        <v>150000</v>
      </c>
      <c r="G70" s="12"/>
      <c r="H70" s="14">
        <v>127330</v>
      </c>
      <c r="I70" s="12"/>
      <c r="J70" s="71">
        <v>40000</v>
      </c>
    </row>
    <row r="71" spans="1:14">
      <c r="A71">
        <v>71</v>
      </c>
      <c r="B71" s="27" t="s">
        <v>706</v>
      </c>
      <c r="C71" s="328"/>
      <c r="D71" s="12"/>
      <c r="E71" s="13"/>
      <c r="F71" s="14"/>
      <c r="G71" s="12"/>
      <c r="H71" s="14"/>
      <c r="I71" s="12"/>
      <c r="J71" s="14"/>
    </row>
    <row r="72" spans="1:14">
      <c r="A72">
        <v>72</v>
      </c>
      <c r="B72" s="27" t="s">
        <v>816</v>
      </c>
      <c r="C72" s="328"/>
      <c r="D72" s="12"/>
      <c r="E72" s="13"/>
      <c r="F72" s="14"/>
      <c r="G72" s="12"/>
      <c r="H72" s="14"/>
      <c r="I72" s="12"/>
      <c r="J72" s="14"/>
    </row>
    <row r="73" spans="1:14">
      <c r="A73">
        <v>73</v>
      </c>
      <c r="B73" s="10" t="s">
        <v>39</v>
      </c>
      <c r="C73" s="11"/>
      <c r="D73" s="12">
        <v>15</v>
      </c>
      <c r="E73" s="13"/>
      <c r="F73" s="14">
        <v>9</v>
      </c>
      <c r="G73" s="12"/>
      <c r="H73" s="14">
        <v>21</v>
      </c>
      <c r="I73" s="12"/>
      <c r="J73" s="14">
        <v>30</v>
      </c>
    </row>
    <row r="74" spans="1:14">
      <c r="A74">
        <v>74</v>
      </c>
      <c r="B74" s="10" t="s">
        <v>532</v>
      </c>
      <c r="C74" s="11"/>
      <c r="D74" s="12">
        <v>73</v>
      </c>
      <c r="E74" s="13"/>
      <c r="F74" s="14">
        <v>0</v>
      </c>
      <c r="G74" s="12"/>
      <c r="H74" s="14">
        <v>0</v>
      </c>
      <c r="I74" s="12"/>
      <c r="J74" s="14">
        <v>0</v>
      </c>
    </row>
    <row r="75" spans="1:14">
      <c r="A75">
        <v>75</v>
      </c>
      <c r="B75" s="27" t="s">
        <v>40</v>
      </c>
      <c r="C75" s="11"/>
      <c r="D75" s="12">
        <v>0</v>
      </c>
      <c r="E75" s="13"/>
      <c r="F75" s="14">
        <v>4000</v>
      </c>
      <c r="G75" s="12"/>
      <c r="H75" s="14">
        <v>0</v>
      </c>
      <c r="I75" s="12"/>
      <c r="J75" s="71">
        <v>0</v>
      </c>
    </row>
    <row r="76" spans="1:14">
      <c r="A76">
        <v>76</v>
      </c>
      <c r="B76" s="22" t="s">
        <v>41</v>
      </c>
      <c r="C76" s="23"/>
      <c r="D76" s="12"/>
      <c r="E76" s="13"/>
      <c r="F76" s="14"/>
      <c r="G76" s="12"/>
      <c r="H76" s="14"/>
      <c r="I76" s="12"/>
      <c r="J76" s="14"/>
    </row>
    <row r="77" spans="1:14">
      <c r="A77">
        <v>77</v>
      </c>
      <c r="B77" s="27" t="s">
        <v>965</v>
      </c>
      <c r="C77" s="328"/>
      <c r="D77" s="12">
        <v>57143</v>
      </c>
      <c r="E77" s="13"/>
      <c r="F77" s="14">
        <v>100000</v>
      </c>
      <c r="G77" s="12"/>
      <c r="H77" s="71">
        <v>296360</v>
      </c>
      <c r="I77" s="14"/>
      <c r="J77" s="71">
        <v>20538</v>
      </c>
      <c r="N77" t="s">
        <v>48</v>
      </c>
    </row>
    <row r="78" spans="1:14">
      <c r="A78">
        <v>78</v>
      </c>
      <c r="B78" s="15" t="s">
        <v>964</v>
      </c>
      <c r="C78" s="322"/>
      <c r="D78" s="12"/>
      <c r="E78" s="13"/>
      <c r="F78" s="14"/>
      <c r="G78" s="12"/>
      <c r="H78" s="14"/>
      <c r="I78" s="12"/>
      <c r="J78" s="384">
        <v>150000</v>
      </c>
    </row>
    <row r="79" spans="1:14">
      <c r="A79">
        <v>79</v>
      </c>
      <c r="B79" s="363" t="s">
        <v>42</v>
      </c>
      <c r="C79" s="11"/>
      <c r="D79" s="12">
        <v>6000</v>
      </c>
      <c r="E79" s="13"/>
      <c r="F79" s="14">
        <v>6000</v>
      </c>
      <c r="G79" s="12"/>
      <c r="H79" s="14">
        <v>6000</v>
      </c>
      <c r="I79" s="12"/>
      <c r="J79" s="71">
        <v>0</v>
      </c>
    </row>
    <row r="80" spans="1:14">
      <c r="A80">
        <v>80</v>
      </c>
      <c r="B80" s="386" t="s">
        <v>43</v>
      </c>
      <c r="C80" s="29"/>
      <c r="D80" s="12"/>
      <c r="E80" s="13"/>
      <c r="F80" s="12"/>
      <c r="G80" s="12"/>
      <c r="H80" s="12"/>
      <c r="I80" s="12"/>
      <c r="J80" s="14"/>
    </row>
    <row r="81" spans="1:10">
      <c r="A81">
        <v>81</v>
      </c>
      <c r="B81" s="363" t="s">
        <v>44</v>
      </c>
      <c r="C81" s="29"/>
      <c r="D81" s="12">
        <v>19282</v>
      </c>
      <c r="E81" s="13"/>
      <c r="F81" s="14">
        <v>21019</v>
      </c>
      <c r="G81" s="12"/>
      <c r="H81" s="14">
        <v>21019</v>
      </c>
      <c r="I81" s="14"/>
      <c r="J81" s="71">
        <v>22246</v>
      </c>
    </row>
    <row r="82" spans="1:10">
      <c r="A82">
        <v>82</v>
      </c>
      <c r="B82" s="363" t="s">
        <v>708</v>
      </c>
      <c r="C82" s="29"/>
      <c r="D82" s="12">
        <v>178500</v>
      </c>
      <c r="E82" s="13"/>
      <c r="F82" s="14">
        <v>178500</v>
      </c>
      <c r="G82" s="12"/>
      <c r="H82" s="14">
        <v>178500</v>
      </c>
      <c r="I82" s="12"/>
      <c r="J82" s="71">
        <v>178500</v>
      </c>
    </row>
    <row r="83" spans="1:10">
      <c r="A83">
        <v>83</v>
      </c>
      <c r="B83" s="387" t="s">
        <v>45</v>
      </c>
      <c r="C83" s="29"/>
      <c r="D83" s="12">
        <v>66800</v>
      </c>
      <c r="E83" s="13"/>
      <c r="F83" s="14">
        <v>66800</v>
      </c>
      <c r="G83" s="12"/>
      <c r="H83" s="14">
        <v>66800</v>
      </c>
      <c r="I83" s="12"/>
      <c r="J83" s="71">
        <v>66800</v>
      </c>
    </row>
    <row r="84" spans="1:10">
      <c r="A84">
        <v>84</v>
      </c>
      <c r="B84" s="387" t="s">
        <v>707</v>
      </c>
      <c r="C84" s="29"/>
      <c r="D84" s="12">
        <v>0</v>
      </c>
      <c r="E84" s="13"/>
      <c r="F84" s="14">
        <v>0</v>
      </c>
      <c r="G84" s="12"/>
      <c r="H84" s="14">
        <v>0</v>
      </c>
      <c r="I84" s="12"/>
      <c r="J84" s="71">
        <v>5000</v>
      </c>
    </row>
    <row r="85" spans="1:10">
      <c r="A85">
        <v>85</v>
      </c>
      <c r="B85" s="387" t="s">
        <v>709</v>
      </c>
      <c r="C85" s="29"/>
      <c r="D85" s="12">
        <v>0</v>
      </c>
      <c r="E85" s="13"/>
      <c r="F85" s="14">
        <v>0</v>
      </c>
      <c r="G85" s="12"/>
      <c r="H85" s="14">
        <v>0</v>
      </c>
      <c r="I85" s="12"/>
      <c r="J85" s="71">
        <v>19000</v>
      </c>
    </row>
    <row r="86" spans="1:10">
      <c r="A86">
        <v>86</v>
      </c>
      <c r="B86" s="22" t="s">
        <v>46</v>
      </c>
      <c r="C86" s="23"/>
      <c r="D86" s="30">
        <f>SUM(D32:D85)</f>
        <v>2710389</v>
      </c>
      <c r="E86" s="30"/>
      <c r="F86" s="31">
        <f>SUM(F32:F85)</f>
        <v>2953085</v>
      </c>
      <c r="G86" s="31"/>
      <c r="H86" s="31">
        <f>SUM(H32:H85)</f>
        <v>3046663</v>
      </c>
      <c r="I86" s="31"/>
      <c r="J86" s="31">
        <f>SUM(J32:J85)</f>
        <v>3033419</v>
      </c>
    </row>
    <row r="87" spans="1:10">
      <c r="A87">
        <v>87</v>
      </c>
      <c r="B87" s="16" t="s">
        <v>47</v>
      </c>
      <c r="C87" s="17"/>
      <c r="D87" s="13">
        <f>SUM(D29-D86)</f>
        <v>185562</v>
      </c>
      <c r="E87" s="13"/>
      <c r="F87" s="13">
        <f>SUM(F29-F86)</f>
        <v>840</v>
      </c>
      <c r="G87" s="13"/>
      <c r="H87" s="13">
        <f>SUM(H29-H86)</f>
        <v>73780</v>
      </c>
      <c r="I87" s="13"/>
      <c r="J87" s="13">
        <f>SUM(J29-J86)</f>
        <v>19584</v>
      </c>
    </row>
    <row r="88" spans="1:10">
      <c r="B88" s="32"/>
      <c r="C88" s="33"/>
      <c r="D88" s="33"/>
      <c r="E88" s="33"/>
      <c r="F88" s="33"/>
      <c r="G88" s="33"/>
      <c r="H88" s="33"/>
      <c r="I88" s="33"/>
      <c r="J88" s="364"/>
    </row>
    <row r="89" spans="1:10">
      <c r="A89" t="s">
        <v>48</v>
      </c>
      <c r="B89" s="34" t="s">
        <v>547</v>
      </c>
      <c r="C89" s="33"/>
      <c r="D89" s="33"/>
      <c r="E89" s="33"/>
      <c r="F89" s="33"/>
      <c r="G89" s="33"/>
      <c r="H89" s="33" t="s">
        <v>48</v>
      </c>
      <c r="I89" s="33"/>
      <c r="J89" s="364"/>
    </row>
    <row r="90" spans="1:10">
      <c r="B90" s="34" t="s">
        <v>548</v>
      </c>
      <c r="C90" s="33"/>
      <c r="D90" s="33"/>
      <c r="E90" s="33"/>
      <c r="F90" s="33"/>
      <c r="G90" s="33"/>
      <c r="H90" s="33"/>
      <c r="I90" s="33"/>
      <c r="J90" s="364"/>
    </row>
    <row r="91" spans="1:10">
      <c r="B91" s="34" t="s">
        <v>549</v>
      </c>
      <c r="C91" s="33"/>
      <c r="D91" s="28" t="s">
        <v>904</v>
      </c>
      <c r="E91" s="35"/>
      <c r="F91" s="35"/>
      <c r="G91" s="35"/>
      <c r="H91" s="35"/>
      <c r="I91" s="33"/>
      <c r="J91" s="365"/>
    </row>
    <row r="92" spans="1:10">
      <c r="B92" s="34" t="s">
        <v>550</v>
      </c>
      <c r="C92" s="33"/>
      <c r="D92" s="33"/>
      <c r="E92" s="33"/>
      <c r="F92" s="33"/>
      <c r="G92" s="33"/>
      <c r="H92" s="33"/>
      <c r="I92" s="33"/>
      <c r="J92" s="33"/>
    </row>
    <row r="93" spans="1:10">
      <c r="B93" s="34" t="s">
        <v>551</v>
      </c>
      <c r="C93" s="33"/>
      <c r="D93" s="33"/>
      <c r="E93" s="33"/>
      <c r="F93" s="33"/>
      <c r="G93" s="33"/>
      <c r="H93" s="33"/>
      <c r="I93" s="33"/>
      <c r="J93" s="33"/>
    </row>
    <row r="94" spans="1:10">
      <c r="B94" s="34" t="s">
        <v>552</v>
      </c>
      <c r="C94" s="33"/>
      <c r="D94" s="33"/>
      <c r="E94" s="33"/>
      <c r="F94" s="33"/>
      <c r="G94" s="33"/>
      <c r="H94" s="33"/>
      <c r="I94" s="33"/>
      <c r="J94" s="33"/>
    </row>
    <row r="95" spans="1:10">
      <c r="B95" s="34" t="s">
        <v>49</v>
      </c>
      <c r="C95" s="33"/>
      <c r="D95" s="33"/>
      <c r="E95" s="33"/>
      <c r="F95" s="33"/>
      <c r="G95" s="33"/>
      <c r="H95" s="33"/>
      <c r="I95" s="33"/>
      <c r="J95" s="33"/>
    </row>
    <row r="96" spans="1:10">
      <c r="B96" s="33"/>
      <c r="C96" s="33"/>
      <c r="D96" s="33"/>
      <c r="E96" s="33"/>
      <c r="F96" s="33"/>
      <c r="G96" s="33"/>
      <c r="H96" s="33"/>
      <c r="I96" s="33"/>
      <c r="J96" s="33"/>
    </row>
    <row r="97" spans="2:10">
      <c r="B97" s="327" t="s">
        <v>711</v>
      </c>
      <c r="C97" s="37"/>
      <c r="D97" s="37"/>
      <c r="E97" s="37"/>
      <c r="F97" s="37"/>
      <c r="G97" s="37"/>
      <c r="H97" s="37"/>
      <c r="I97" s="33"/>
      <c r="J97" s="33"/>
    </row>
    <row r="98" spans="2:10">
      <c r="B98" s="40" t="s">
        <v>546</v>
      </c>
      <c r="C98" s="38"/>
      <c r="D98" s="38"/>
      <c r="E98" s="39"/>
      <c r="F98" s="39"/>
      <c r="G98" s="38"/>
      <c r="H98" s="38"/>
      <c r="I98" s="39"/>
      <c r="J98" s="39"/>
    </row>
    <row r="99" spans="2:10">
      <c r="B99" s="40" t="s">
        <v>901</v>
      </c>
      <c r="C99" s="38"/>
      <c r="D99" s="38"/>
      <c r="E99" s="39"/>
      <c r="F99" s="39"/>
      <c r="G99" s="39"/>
      <c r="H99" s="39"/>
      <c r="I99" s="39"/>
      <c r="J99" s="39"/>
    </row>
    <row r="100" spans="2:10">
      <c r="B100" s="40" t="s">
        <v>712</v>
      </c>
      <c r="C100" s="38"/>
      <c r="D100" s="38"/>
      <c r="E100" s="39"/>
      <c r="F100" s="39"/>
      <c r="G100" s="39"/>
      <c r="H100" s="39"/>
      <c r="I100" s="39"/>
      <c r="J100" s="39"/>
    </row>
    <row r="101" spans="2:10">
      <c r="B101" s="36"/>
      <c r="C101" s="38"/>
      <c r="D101" s="38"/>
      <c r="E101" s="39"/>
      <c r="F101" s="39"/>
      <c r="G101" s="39"/>
      <c r="H101" s="39"/>
      <c r="I101" s="39"/>
      <c r="J101" s="39"/>
    </row>
    <row r="102" spans="2:10">
      <c r="B102" s="40"/>
      <c r="C102" s="39"/>
      <c r="D102" s="39"/>
      <c r="E102" s="39"/>
      <c r="F102" s="39"/>
      <c r="G102" s="39"/>
      <c r="H102" s="39"/>
      <c r="I102" s="39"/>
      <c r="J102" s="39"/>
    </row>
    <row r="103" spans="2:10">
      <c r="B103" s="41" t="s">
        <v>50</v>
      </c>
      <c r="C103" s="39"/>
      <c r="D103" s="39"/>
      <c r="E103" s="39"/>
      <c r="F103" s="39"/>
      <c r="G103" s="39"/>
      <c r="H103" s="39"/>
      <c r="I103" s="39"/>
      <c r="J103" s="39"/>
    </row>
  </sheetData>
  <printOptions gridLines="1"/>
  <pageMargins left="0.75" right="0" top="0" bottom="0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9" sqref="B9"/>
    </sheetView>
  </sheetViews>
  <sheetFormatPr defaultRowHeight="15"/>
  <cols>
    <col min="1" max="1" width="3.42578125" customWidth="1"/>
    <col min="2" max="2" width="30.42578125" customWidth="1"/>
    <col min="3" max="3" width="1.7109375" customWidth="1"/>
    <col min="4" max="4" width="13.85546875" customWidth="1"/>
    <col min="5" max="5" width="1.42578125" customWidth="1"/>
    <col min="6" max="6" width="14.42578125" customWidth="1"/>
    <col min="7" max="7" width="1.5703125" customWidth="1"/>
    <col min="8" max="8" width="17.7109375" customWidth="1"/>
    <col min="9" max="9" width="1.5703125" customWidth="1"/>
    <col min="10" max="10" width="14.5703125" customWidth="1"/>
  </cols>
  <sheetData>
    <row r="1" spans="1:10" ht="15.75" thickBot="1">
      <c r="A1" s="172">
        <v>1</v>
      </c>
      <c r="B1" s="98" t="s">
        <v>517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201" t="s">
        <v>223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224</v>
      </c>
      <c r="C3" s="103"/>
      <c r="D3" s="126">
        <v>69364</v>
      </c>
      <c r="E3" s="127"/>
      <c r="F3" s="158">
        <v>0</v>
      </c>
      <c r="G3" s="126"/>
      <c r="H3" s="128">
        <v>106296</v>
      </c>
      <c r="I3" s="128"/>
      <c r="J3" s="158">
        <v>0</v>
      </c>
    </row>
    <row r="4" spans="1:10">
      <c r="A4" s="172">
        <v>4</v>
      </c>
      <c r="B4" s="102" t="s">
        <v>923</v>
      </c>
      <c r="C4" s="103"/>
      <c r="D4" s="126">
        <v>0</v>
      </c>
      <c r="E4" s="127"/>
      <c r="F4" s="158">
        <v>0</v>
      </c>
      <c r="G4" s="126"/>
      <c r="H4" s="128">
        <v>300000</v>
      </c>
      <c r="I4" s="128"/>
      <c r="J4" s="158">
        <v>368500</v>
      </c>
    </row>
    <row r="5" spans="1:10">
      <c r="A5" s="172">
        <v>5</v>
      </c>
      <c r="B5" s="102" t="s">
        <v>611</v>
      </c>
      <c r="C5" s="103"/>
      <c r="D5" s="126"/>
      <c r="E5" s="127"/>
      <c r="F5" s="158"/>
      <c r="G5" s="126"/>
      <c r="H5" s="128"/>
      <c r="I5" s="128"/>
      <c r="J5" s="158"/>
    </row>
    <row r="6" spans="1:10">
      <c r="A6" s="172">
        <v>6</v>
      </c>
      <c r="B6" s="102" t="s">
        <v>225</v>
      </c>
      <c r="C6" s="103"/>
      <c r="D6" s="126">
        <v>2000000</v>
      </c>
      <c r="E6" s="127"/>
      <c r="F6" s="158">
        <v>0</v>
      </c>
      <c r="G6" s="126"/>
      <c r="H6" s="128">
        <v>0</v>
      </c>
      <c r="I6" s="128"/>
      <c r="J6" s="158">
        <v>0</v>
      </c>
    </row>
    <row r="7" spans="1:10">
      <c r="A7" s="172">
        <v>7</v>
      </c>
      <c r="B7" s="102" t="s">
        <v>226</v>
      </c>
      <c r="C7" s="103"/>
      <c r="D7" s="126">
        <v>6976</v>
      </c>
      <c r="E7" s="127"/>
      <c r="F7" s="158">
        <v>0</v>
      </c>
      <c r="G7" s="126"/>
      <c r="H7" s="128">
        <v>0</v>
      </c>
      <c r="I7" s="128"/>
      <c r="J7" s="158">
        <v>0</v>
      </c>
    </row>
    <row r="8" spans="1:10">
      <c r="A8" s="172">
        <v>8</v>
      </c>
      <c r="B8" s="102" t="s">
        <v>924</v>
      </c>
      <c r="C8" s="103"/>
      <c r="D8" s="126">
        <v>0</v>
      </c>
      <c r="E8" s="127"/>
      <c r="F8" s="158">
        <v>0</v>
      </c>
      <c r="G8" s="126"/>
      <c r="H8" s="128">
        <v>0</v>
      </c>
      <c r="I8" s="128"/>
      <c r="J8" s="158">
        <v>25000</v>
      </c>
    </row>
    <row r="9" spans="1:10">
      <c r="A9" s="172">
        <v>9</v>
      </c>
      <c r="B9" s="115" t="s">
        <v>15</v>
      </c>
      <c r="C9" s="110"/>
      <c r="D9" s="131">
        <f xml:space="preserve"> SUM(D3:D7)</f>
        <v>2076340</v>
      </c>
      <c r="E9" s="132"/>
      <c r="F9" s="131">
        <f>SUM(F3:F8)</f>
        <v>0</v>
      </c>
      <c r="G9" s="131"/>
      <c r="H9" s="129">
        <f>SUM(H3:H8)</f>
        <v>406296</v>
      </c>
      <c r="I9" s="129"/>
      <c r="J9" s="129">
        <f>SUM(J3:J8)</f>
        <v>393500</v>
      </c>
    </row>
    <row r="10" spans="1:10">
      <c r="A10" s="172">
        <v>10</v>
      </c>
      <c r="B10" s="111" t="s">
        <v>22</v>
      </c>
      <c r="C10" s="103"/>
      <c r="D10" s="127"/>
      <c r="E10" s="127"/>
      <c r="F10" s="126"/>
      <c r="G10" s="126"/>
      <c r="H10" s="128"/>
      <c r="I10" s="128"/>
      <c r="J10" s="128"/>
    </row>
    <row r="11" spans="1:10">
      <c r="A11" s="172">
        <v>11</v>
      </c>
      <c r="B11" s="102" t="s">
        <v>227</v>
      </c>
      <c r="C11" s="103"/>
      <c r="D11" s="127">
        <v>0</v>
      </c>
      <c r="E11" s="127"/>
      <c r="F11" s="126">
        <v>0</v>
      </c>
      <c r="G11" s="126"/>
      <c r="H11" s="128">
        <v>0</v>
      </c>
      <c r="I11" s="128"/>
      <c r="J11" s="128">
        <v>0</v>
      </c>
    </row>
    <row r="12" spans="1:10">
      <c r="A12" s="172">
        <v>12</v>
      </c>
      <c r="B12" s="102" t="s">
        <v>780</v>
      </c>
      <c r="C12" s="103"/>
      <c r="D12" s="127">
        <v>0</v>
      </c>
      <c r="E12" s="127"/>
      <c r="F12" s="126">
        <v>0</v>
      </c>
      <c r="G12" s="126"/>
      <c r="H12" s="128">
        <v>149600</v>
      </c>
      <c r="I12" s="128"/>
      <c r="J12" s="374">
        <v>393050</v>
      </c>
    </row>
    <row r="13" spans="1:10">
      <c r="A13" s="172">
        <v>13</v>
      </c>
      <c r="B13" s="102" t="s">
        <v>324</v>
      </c>
      <c r="C13" s="103"/>
      <c r="D13" s="127">
        <v>0</v>
      </c>
      <c r="E13" s="127"/>
      <c r="F13" s="126">
        <v>0</v>
      </c>
      <c r="G13" s="126"/>
      <c r="H13" s="128">
        <v>13</v>
      </c>
      <c r="I13" s="128"/>
      <c r="J13" s="128">
        <v>30</v>
      </c>
    </row>
    <row r="14" spans="1:10">
      <c r="A14" s="172">
        <v>14</v>
      </c>
      <c r="B14" s="111" t="s">
        <v>41</v>
      </c>
      <c r="C14" s="103"/>
      <c r="D14" s="126"/>
      <c r="E14" s="127"/>
      <c r="F14" s="128"/>
      <c r="G14" s="126"/>
      <c r="H14" s="128"/>
      <c r="I14" s="128"/>
      <c r="J14" s="128"/>
    </row>
    <row r="15" spans="1:10">
      <c r="A15" s="172">
        <v>15</v>
      </c>
      <c r="B15" s="102" t="s">
        <v>228</v>
      </c>
      <c r="C15" s="103"/>
      <c r="D15" s="126">
        <v>0</v>
      </c>
      <c r="E15" s="127"/>
      <c r="F15" s="128">
        <v>2000000</v>
      </c>
      <c r="G15" s="126"/>
      <c r="H15" s="128">
        <v>0</v>
      </c>
      <c r="I15" s="128"/>
      <c r="J15" s="150">
        <v>1700000</v>
      </c>
    </row>
    <row r="16" spans="1:10">
      <c r="A16" s="172">
        <v>16</v>
      </c>
      <c r="B16" s="111" t="s">
        <v>43</v>
      </c>
      <c r="C16" s="103"/>
      <c r="D16" s="126"/>
      <c r="E16" s="127"/>
      <c r="F16" s="128"/>
      <c r="G16" s="126"/>
      <c r="H16" s="128"/>
      <c r="I16" s="128"/>
      <c r="J16" s="128"/>
    </row>
    <row r="17" spans="1:10">
      <c r="A17" s="172">
        <v>17</v>
      </c>
      <c r="B17" s="102" t="s">
        <v>229</v>
      </c>
      <c r="C17" s="103"/>
      <c r="D17" s="126">
        <v>2006976</v>
      </c>
      <c r="E17" s="127"/>
      <c r="F17" s="128">
        <v>0</v>
      </c>
      <c r="G17" s="126"/>
      <c r="H17" s="262"/>
      <c r="I17" s="128"/>
      <c r="J17" s="128">
        <v>0</v>
      </c>
    </row>
    <row r="18" spans="1:10">
      <c r="A18" s="172">
        <v>18</v>
      </c>
      <c r="B18" s="115" t="s">
        <v>46</v>
      </c>
      <c r="C18" s="110"/>
      <c r="D18" s="135">
        <f>SUM(D11:D17)</f>
        <v>2006976</v>
      </c>
      <c r="E18" s="174"/>
      <c r="F18" s="135">
        <f>SUM(F11:F17)</f>
        <v>2000000</v>
      </c>
      <c r="G18" s="135"/>
      <c r="H18" s="136">
        <f>SUM(H11:H17)</f>
        <v>149613</v>
      </c>
      <c r="I18" s="136"/>
      <c r="J18" s="136">
        <f>SUM(J11:J17)</f>
        <v>2093080</v>
      </c>
    </row>
    <row r="19" spans="1:10" ht="15.75" thickBot="1">
      <c r="A19" s="172">
        <v>19</v>
      </c>
      <c r="B19" s="115" t="s">
        <v>47</v>
      </c>
      <c r="C19" s="110"/>
      <c r="D19" s="133">
        <f>D9-D18</f>
        <v>69364</v>
      </c>
      <c r="E19" s="132"/>
      <c r="F19" s="133">
        <f>F9-F18</f>
        <v>-2000000</v>
      </c>
      <c r="G19" s="131"/>
      <c r="H19" s="133">
        <f>H9-H18</f>
        <v>256683</v>
      </c>
      <c r="I19" s="131"/>
      <c r="J19" s="133">
        <f>J9-J18</f>
        <v>-1699580</v>
      </c>
    </row>
    <row r="20" spans="1:10" ht="15.75" thickTop="1">
      <c r="A20" s="172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>
      <c r="A21" s="172"/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0">
      <c r="A22" s="172"/>
      <c r="B22" s="72" t="s">
        <v>779</v>
      </c>
      <c r="D22" s="80"/>
    </row>
    <row r="23" spans="1:10">
      <c r="A23" s="172"/>
      <c r="B23" s="72" t="s">
        <v>610</v>
      </c>
      <c r="D23" s="80"/>
    </row>
    <row r="24" spans="1:10">
      <c r="B24" s="169"/>
      <c r="D24" s="80"/>
    </row>
    <row r="25" spans="1:10">
      <c r="B25" s="169"/>
      <c r="D25" s="80"/>
    </row>
    <row r="26" spans="1:10">
      <c r="B26" s="169"/>
      <c r="D26" s="80"/>
    </row>
    <row r="29" spans="1:10">
      <c r="B29" s="202" t="s">
        <v>230</v>
      </c>
      <c r="C29" s="203"/>
      <c r="D29" s="203"/>
    </row>
  </sheetData>
  <printOptions gridLines="1"/>
  <pageMargins left="0.25" right="0" top="0" bottom="0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5" workbookViewId="0">
      <selection activeCell="K59" sqref="K59"/>
    </sheetView>
  </sheetViews>
  <sheetFormatPr defaultRowHeight="15"/>
  <cols>
    <col min="1" max="1" width="3.28515625" customWidth="1"/>
    <col min="2" max="2" width="32.42578125" customWidth="1"/>
    <col min="3" max="3" width="1.28515625" customWidth="1"/>
    <col min="4" max="4" width="15.140625" customWidth="1"/>
    <col min="5" max="5" width="1" customWidth="1"/>
    <col min="6" max="6" width="15.7109375" customWidth="1"/>
    <col min="7" max="7" width="1.28515625" customWidth="1"/>
    <col min="8" max="8" width="15.28515625" customWidth="1"/>
    <col min="9" max="9" width="1.7109375" customWidth="1"/>
    <col min="10" max="10" width="15.28515625" customWidth="1"/>
  </cols>
  <sheetData>
    <row r="1" spans="1:10" ht="15.75" thickBot="1">
      <c r="A1" s="177">
        <v>1</v>
      </c>
      <c r="B1" s="98" t="s">
        <v>518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7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7">
        <v>3</v>
      </c>
      <c r="B3" s="102" t="s">
        <v>96</v>
      </c>
      <c r="C3" s="103"/>
      <c r="D3" s="126">
        <v>27341</v>
      </c>
      <c r="E3" s="127"/>
      <c r="F3" s="128">
        <v>26000</v>
      </c>
      <c r="G3" s="128"/>
      <c r="H3" s="128">
        <v>26000</v>
      </c>
      <c r="I3" s="128"/>
      <c r="J3" s="129">
        <v>26000</v>
      </c>
    </row>
    <row r="4" spans="1:10">
      <c r="A4" s="177">
        <v>4</v>
      </c>
      <c r="B4" s="102" t="s">
        <v>231</v>
      </c>
      <c r="C4" s="103"/>
      <c r="D4" s="126">
        <v>160</v>
      </c>
      <c r="E4" s="127"/>
      <c r="F4" s="128">
        <v>100</v>
      </c>
      <c r="G4" s="128"/>
      <c r="H4" s="128">
        <v>100</v>
      </c>
      <c r="I4" s="128"/>
      <c r="J4" s="128">
        <v>300</v>
      </c>
    </row>
    <row r="5" spans="1:10">
      <c r="A5" s="177">
        <v>5</v>
      </c>
      <c r="B5" s="102" t="s">
        <v>612</v>
      </c>
      <c r="C5" s="103"/>
      <c r="D5" s="126">
        <v>1056</v>
      </c>
      <c r="E5" s="127"/>
      <c r="F5" s="128">
        <v>250</v>
      </c>
      <c r="G5" s="126"/>
      <c r="H5" s="128">
        <v>0</v>
      </c>
      <c r="I5" s="128"/>
      <c r="J5" s="128">
        <v>0</v>
      </c>
    </row>
    <row r="6" spans="1:10">
      <c r="A6" s="177">
        <v>6</v>
      </c>
      <c r="B6" s="102" t="s">
        <v>232</v>
      </c>
      <c r="C6" s="103"/>
      <c r="D6" s="126">
        <v>18225</v>
      </c>
      <c r="E6" s="127"/>
      <c r="F6" s="128">
        <v>9500</v>
      </c>
      <c r="G6" s="126"/>
      <c r="H6" s="128">
        <v>9500</v>
      </c>
      <c r="I6" s="128"/>
      <c r="J6" s="128">
        <v>9500</v>
      </c>
    </row>
    <row r="7" spans="1:10">
      <c r="A7" s="177">
        <v>7</v>
      </c>
      <c r="B7" s="102" t="s">
        <v>233</v>
      </c>
      <c r="C7" s="103"/>
      <c r="D7" s="126">
        <v>0</v>
      </c>
      <c r="E7" s="127"/>
      <c r="F7" s="128">
        <v>200</v>
      </c>
      <c r="G7" s="126"/>
      <c r="H7" s="128">
        <v>0</v>
      </c>
      <c r="I7" s="128"/>
      <c r="J7" s="128">
        <v>200</v>
      </c>
    </row>
    <row r="8" spans="1:10">
      <c r="A8" s="177">
        <v>8</v>
      </c>
      <c r="B8" s="102" t="s">
        <v>234</v>
      </c>
      <c r="C8" s="103"/>
      <c r="D8" s="126">
        <v>150</v>
      </c>
      <c r="E8" s="127"/>
      <c r="F8" s="128">
        <v>300</v>
      </c>
      <c r="G8" s="126"/>
      <c r="H8" s="128">
        <v>0</v>
      </c>
      <c r="I8" s="128"/>
      <c r="J8" s="128">
        <v>300</v>
      </c>
    </row>
    <row r="9" spans="1:10">
      <c r="A9" s="177">
        <v>9</v>
      </c>
      <c r="B9" s="102" t="s">
        <v>235</v>
      </c>
      <c r="C9" s="103"/>
      <c r="D9" s="126">
        <v>1713</v>
      </c>
      <c r="E9" s="127"/>
      <c r="F9" s="128">
        <v>200</v>
      </c>
      <c r="G9" s="126"/>
      <c r="H9" s="128">
        <v>3130</v>
      </c>
      <c r="I9" s="128"/>
      <c r="J9" s="128">
        <v>200</v>
      </c>
    </row>
    <row r="10" spans="1:10">
      <c r="A10" s="177">
        <v>10</v>
      </c>
      <c r="B10" s="102" t="s">
        <v>236</v>
      </c>
      <c r="C10" s="103"/>
      <c r="D10" s="126">
        <v>0</v>
      </c>
      <c r="E10" s="127"/>
      <c r="F10" s="128">
        <v>200</v>
      </c>
      <c r="G10" s="126"/>
      <c r="H10" s="128">
        <v>723</v>
      </c>
      <c r="I10" s="128"/>
      <c r="J10" s="128">
        <v>200</v>
      </c>
    </row>
    <row r="11" spans="1:10">
      <c r="A11" s="177">
        <v>11</v>
      </c>
      <c r="B11" s="102" t="s">
        <v>237</v>
      </c>
      <c r="C11" s="103"/>
      <c r="D11" s="126">
        <v>4700</v>
      </c>
      <c r="E11" s="127"/>
      <c r="F11" s="128">
        <v>3000</v>
      </c>
      <c r="G11" s="126"/>
      <c r="H11" s="128">
        <v>2000</v>
      </c>
      <c r="I11" s="128"/>
      <c r="J11" s="128">
        <v>3000</v>
      </c>
    </row>
    <row r="12" spans="1:10">
      <c r="A12" s="177">
        <v>12</v>
      </c>
      <c r="B12" s="102" t="s">
        <v>238</v>
      </c>
      <c r="C12" s="103"/>
      <c r="D12" s="156">
        <v>16660</v>
      </c>
      <c r="E12" s="127"/>
      <c r="F12" s="158">
        <v>7500</v>
      </c>
      <c r="G12" s="126"/>
      <c r="H12" s="158">
        <v>7500</v>
      </c>
      <c r="I12" s="128"/>
      <c r="J12" s="158">
        <v>9000</v>
      </c>
    </row>
    <row r="13" spans="1:10">
      <c r="A13" s="177">
        <v>13</v>
      </c>
      <c r="B13" s="102" t="s">
        <v>756</v>
      </c>
      <c r="C13" s="103"/>
      <c r="D13" s="156">
        <v>0</v>
      </c>
      <c r="E13" s="157"/>
      <c r="F13" s="158">
        <v>800</v>
      </c>
      <c r="G13" s="156"/>
      <c r="H13" s="158">
        <v>0</v>
      </c>
      <c r="I13" s="158"/>
      <c r="J13" s="158">
        <v>800</v>
      </c>
    </row>
    <row r="14" spans="1:10">
      <c r="A14" s="177">
        <v>14</v>
      </c>
      <c r="B14" s="148" t="s">
        <v>239</v>
      </c>
      <c r="C14" s="103"/>
      <c r="D14" s="156">
        <v>0</v>
      </c>
      <c r="E14" s="157"/>
      <c r="F14" s="158">
        <v>0</v>
      </c>
      <c r="G14" s="156"/>
      <c r="H14" s="158">
        <v>0</v>
      </c>
      <c r="I14" s="158"/>
      <c r="J14" s="136">
        <v>0</v>
      </c>
    </row>
    <row r="15" spans="1:10">
      <c r="A15" s="177">
        <v>15</v>
      </c>
      <c r="B15" s="114" t="s">
        <v>882</v>
      </c>
      <c r="C15" s="103"/>
      <c r="D15" s="156">
        <v>0</v>
      </c>
      <c r="E15" s="157"/>
      <c r="F15" s="158">
        <v>0</v>
      </c>
      <c r="G15" s="156"/>
      <c r="H15" s="158">
        <v>0</v>
      </c>
      <c r="I15" s="158"/>
      <c r="J15" s="193">
        <v>30000</v>
      </c>
    </row>
    <row r="16" spans="1:10">
      <c r="A16" s="177">
        <v>16</v>
      </c>
      <c r="B16" s="114" t="s">
        <v>753</v>
      </c>
      <c r="C16" s="110"/>
      <c r="D16" s="135">
        <v>0</v>
      </c>
      <c r="E16" s="174"/>
      <c r="F16" s="136">
        <v>0</v>
      </c>
      <c r="G16" s="135"/>
      <c r="H16" s="136">
        <v>0</v>
      </c>
      <c r="I16" s="136"/>
      <c r="J16" s="193">
        <v>19000</v>
      </c>
    </row>
    <row r="17" spans="1:10">
      <c r="A17" s="177">
        <v>17</v>
      </c>
      <c r="B17" s="114" t="s">
        <v>754</v>
      </c>
      <c r="C17" s="110"/>
      <c r="D17" s="135">
        <v>0</v>
      </c>
      <c r="E17" s="174">
        <v>0</v>
      </c>
      <c r="F17" s="136">
        <v>0</v>
      </c>
      <c r="G17" s="135"/>
      <c r="H17" s="136">
        <v>0</v>
      </c>
      <c r="I17" s="136"/>
      <c r="J17" s="193">
        <v>19000</v>
      </c>
    </row>
    <row r="18" spans="1:10">
      <c r="A18" s="177">
        <v>18</v>
      </c>
      <c r="B18" s="115" t="s">
        <v>15</v>
      </c>
      <c r="C18" s="110"/>
      <c r="D18" s="131">
        <f>SUM(D3:D17)</f>
        <v>70005</v>
      </c>
      <c r="E18" s="132"/>
      <c r="F18" s="129">
        <f>SUM(F3:F17)</f>
        <v>48050</v>
      </c>
      <c r="G18" s="131"/>
      <c r="H18" s="129">
        <f>SUM(H3:H17)</f>
        <v>48953</v>
      </c>
      <c r="I18" s="129"/>
      <c r="J18" s="129">
        <f>SUM(J3:J17)</f>
        <v>117500</v>
      </c>
    </row>
    <row r="19" spans="1:10">
      <c r="A19" s="177">
        <v>19</v>
      </c>
      <c r="B19" s="111" t="s">
        <v>16</v>
      </c>
      <c r="C19" s="103"/>
      <c r="D19" s="127"/>
      <c r="E19" s="127"/>
      <c r="F19" s="126"/>
      <c r="G19" s="126"/>
      <c r="H19" s="128"/>
      <c r="I19" s="128"/>
      <c r="J19" s="128"/>
    </row>
    <row r="20" spans="1:10">
      <c r="A20" s="177">
        <v>20</v>
      </c>
      <c r="B20" s="111" t="s">
        <v>17</v>
      </c>
      <c r="C20" s="103"/>
      <c r="D20" s="126"/>
      <c r="E20" s="127"/>
      <c r="F20" s="126"/>
      <c r="G20" s="126"/>
      <c r="H20" s="128"/>
      <c r="I20" s="128"/>
      <c r="J20" s="128"/>
    </row>
    <row r="21" spans="1:10">
      <c r="A21" s="177">
        <v>21</v>
      </c>
      <c r="B21" s="102" t="s">
        <v>845</v>
      </c>
      <c r="C21" s="103"/>
      <c r="D21" s="126">
        <v>16195</v>
      </c>
      <c r="E21" s="127"/>
      <c r="F21" s="128">
        <v>37520</v>
      </c>
      <c r="G21" s="126"/>
      <c r="H21" s="128">
        <v>20000</v>
      </c>
      <c r="I21" s="128"/>
      <c r="J21" s="128">
        <v>30000</v>
      </c>
    </row>
    <row r="22" spans="1:10">
      <c r="A22" s="177">
        <v>22</v>
      </c>
      <c r="B22" s="102" t="s">
        <v>18</v>
      </c>
      <c r="C22" s="103"/>
      <c r="D22" s="126">
        <v>1045</v>
      </c>
      <c r="E22" s="127"/>
      <c r="F22" s="128">
        <v>1750</v>
      </c>
      <c r="G22" s="126"/>
      <c r="H22" s="128">
        <v>1750</v>
      </c>
      <c r="I22" s="128"/>
      <c r="J22" s="128">
        <v>1500</v>
      </c>
    </row>
    <row r="23" spans="1:10">
      <c r="A23" s="177">
        <v>23</v>
      </c>
      <c r="B23" s="102" t="s">
        <v>240</v>
      </c>
      <c r="C23" s="103"/>
      <c r="D23" s="126">
        <v>1063</v>
      </c>
      <c r="E23" s="127"/>
      <c r="F23" s="128">
        <v>2435</v>
      </c>
      <c r="G23" s="126"/>
      <c r="H23" s="128">
        <v>1349</v>
      </c>
      <c r="I23" s="128"/>
      <c r="J23" s="128">
        <v>1953</v>
      </c>
    </row>
    <row r="24" spans="1:10">
      <c r="A24" s="177">
        <v>24</v>
      </c>
      <c r="B24" s="102" t="s">
        <v>241</v>
      </c>
      <c r="C24" s="103"/>
      <c r="D24" s="126">
        <v>249</v>
      </c>
      <c r="E24" s="127"/>
      <c r="F24" s="128">
        <v>569</v>
      </c>
      <c r="G24" s="126"/>
      <c r="H24" s="128">
        <v>315</v>
      </c>
      <c r="I24" s="128"/>
      <c r="J24" s="128">
        <v>456</v>
      </c>
    </row>
    <row r="25" spans="1:10">
      <c r="A25" s="177">
        <v>25</v>
      </c>
      <c r="B25" s="102" t="s">
        <v>242</v>
      </c>
      <c r="C25" s="103"/>
      <c r="D25" s="126">
        <v>100</v>
      </c>
      <c r="E25" s="127"/>
      <c r="F25" s="128">
        <v>0</v>
      </c>
      <c r="G25" s="126"/>
      <c r="H25" s="128">
        <v>100</v>
      </c>
      <c r="I25" s="128"/>
      <c r="J25" s="128">
        <v>100</v>
      </c>
    </row>
    <row r="26" spans="1:10">
      <c r="A26" s="177">
        <v>26</v>
      </c>
      <c r="B26" s="102" t="s">
        <v>243</v>
      </c>
      <c r="C26" s="103"/>
      <c r="D26" s="126">
        <v>30</v>
      </c>
      <c r="E26" s="127"/>
      <c r="F26" s="128">
        <v>80</v>
      </c>
      <c r="G26" s="126"/>
      <c r="H26" s="128">
        <v>0</v>
      </c>
      <c r="I26" s="128"/>
      <c r="J26" s="128">
        <v>80</v>
      </c>
    </row>
    <row r="27" spans="1:10">
      <c r="A27" s="177">
        <v>27</v>
      </c>
      <c r="B27" s="107" t="s">
        <v>757</v>
      </c>
      <c r="C27" s="103"/>
      <c r="D27" s="126">
        <v>0</v>
      </c>
      <c r="E27" s="127"/>
      <c r="F27" s="158">
        <v>150</v>
      </c>
      <c r="G27" s="156"/>
      <c r="H27" s="158">
        <v>0</v>
      </c>
      <c r="I27" s="158"/>
      <c r="J27" s="158">
        <v>150</v>
      </c>
    </row>
    <row r="28" spans="1:10">
      <c r="A28" s="177">
        <v>28</v>
      </c>
      <c r="B28" s="107" t="s">
        <v>244</v>
      </c>
      <c r="C28" s="103"/>
      <c r="D28" s="126">
        <v>130</v>
      </c>
      <c r="E28" s="127"/>
      <c r="F28" s="158">
        <v>300</v>
      </c>
      <c r="G28" s="156"/>
      <c r="H28" s="158">
        <v>150</v>
      </c>
      <c r="I28" s="158"/>
      <c r="J28" s="158">
        <v>200</v>
      </c>
    </row>
    <row r="29" spans="1:10">
      <c r="A29" s="177">
        <v>29</v>
      </c>
      <c r="B29" s="107" t="s">
        <v>758</v>
      </c>
      <c r="C29" s="103"/>
      <c r="D29" s="126">
        <v>1567</v>
      </c>
      <c r="E29" s="127"/>
      <c r="F29" s="158">
        <v>1700</v>
      </c>
      <c r="G29" s="156"/>
      <c r="H29" s="158">
        <v>1580</v>
      </c>
      <c r="I29" s="158"/>
      <c r="J29" s="158">
        <v>2000</v>
      </c>
    </row>
    <row r="30" spans="1:10">
      <c r="A30" s="177">
        <v>30</v>
      </c>
      <c r="B30" s="107" t="s">
        <v>245</v>
      </c>
      <c r="C30" s="103"/>
      <c r="D30" s="126">
        <v>0</v>
      </c>
      <c r="E30" s="127"/>
      <c r="F30" s="158">
        <v>300</v>
      </c>
      <c r="G30" s="156"/>
      <c r="H30" s="158">
        <v>70</v>
      </c>
      <c r="I30" s="158"/>
      <c r="J30" s="158">
        <v>200</v>
      </c>
    </row>
    <row r="31" spans="1:10">
      <c r="A31" s="177">
        <v>31</v>
      </c>
      <c r="B31" s="335" t="s">
        <v>697</v>
      </c>
      <c r="C31" s="103"/>
      <c r="D31" s="126">
        <v>842</v>
      </c>
      <c r="E31" s="127"/>
      <c r="F31" s="128">
        <v>900</v>
      </c>
      <c r="G31" s="126"/>
      <c r="H31" s="128">
        <v>3319</v>
      </c>
      <c r="I31" s="128"/>
      <c r="J31" s="128">
        <v>4000</v>
      </c>
    </row>
    <row r="32" spans="1:10">
      <c r="A32" s="177">
        <v>32</v>
      </c>
      <c r="B32" s="102" t="s">
        <v>246</v>
      </c>
      <c r="C32" s="103"/>
      <c r="D32" s="126">
        <v>531</v>
      </c>
      <c r="E32" s="127"/>
      <c r="F32" s="128">
        <v>600</v>
      </c>
      <c r="G32" s="126"/>
      <c r="H32" s="128">
        <v>506</v>
      </c>
      <c r="I32" s="128"/>
      <c r="J32" s="128">
        <v>700</v>
      </c>
    </row>
    <row r="33" spans="1:10">
      <c r="A33" s="177">
        <v>33</v>
      </c>
      <c r="B33" s="107" t="s">
        <v>60</v>
      </c>
      <c r="C33" s="103"/>
      <c r="D33" s="126">
        <v>359</v>
      </c>
      <c r="E33" s="127"/>
      <c r="F33" s="128">
        <v>1200</v>
      </c>
      <c r="G33" s="126"/>
      <c r="H33" s="128">
        <v>330</v>
      </c>
      <c r="I33" s="128"/>
      <c r="J33" s="128">
        <v>1000</v>
      </c>
    </row>
    <row r="34" spans="1:10">
      <c r="A34" s="177">
        <v>34</v>
      </c>
      <c r="B34" s="102" t="s">
        <v>247</v>
      </c>
      <c r="C34" s="103"/>
      <c r="D34" s="126">
        <v>2517</v>
      </c>
      <c r="E34" s="127"/>
      <c r="F34" s="128">
        <v>900</v>
      </c>
      <c r="G34" s="126"/>
      <c r="H34" s="128">
        <v>900</v>
      </c>
      <c r="I34" s="128"/>
      <c r="J34" s="128">
        <v>900</v>
      </c>
    </row>
    <row r="35" spans="1:10">
      <c r="A35" s="177">
        <v>35</v>
      </c>
      <c r="B35" s="102" t="s">
        <v>248</v>
      </c>
      <c r="C35" s="103"/>
      <c r="D35" s="126"/>
      <c r="E35" s="127"/>
      <c r="F35" s="128"/>
      <c r="G35" s="126"/>
      <c r="H35" s="128"/>
      <c r="I35" s="128"/>
      <c r="J35" s="128"/>
    </row>
    <row r="36" spans="1:10">
      <c r="A36" s="177">
        <v>36</v>
      </c>
      <c r="B36" s="102" t="s">
        <v>249</v>
      </c>
      <c r="C36" s="103"/>
      <c r="D36" s="126">
        <v>295</v>
      </c>
      <c r="E36" s="127"/>
      <c r="F36" s="128">
        <v>350</v>
      </c>
      <c r="G36" s="126"/>
      <c r="H36" s="128">
        <v>0</v>
      </c>
      <c r="I36" s="128"/>
      <c r="J36" s="128">
        <v>350</v>
      </c>
    </row>
    <row r="37" spans="1:10">
      <c r="A37" s="177">
        <v>37</v>
      </c>
      <c r="B37" s="102" t="s">
        <v>237</v>
      </c>
      <c r="C37" s="103"/>
      <c r="D37" s="126">
        <v>4700</v>
      </c>
      <c r="E37" s="127"/>
      <c r="F37" s="128">
        <v>3000</v>
      </c>
      <c r="G37" s="126"/>
      <c r="H37" s="128">
        <v>2000</v>
      </c>
      <c r="I37" s="128"/>
      <c r="J37" s="128">
        <v>3000</v>
      </c>
    </row>
    <row r="38" spans="1:10">
      <c r="A38" s="177">
        <v>38</v>
      </c>
      <c r="B38" s="102" t="s">
        <v>250</v>
      </c>
      <c r="C38" s="103"/>
      <c r="D38" s="126">
        <v>293</v>
      </c>
      <c r="E38" s="127"/>
      <c r="F38" s="128">
        <v>300</v>
      </c>
      <c r="G38" s="126"/>
      <c r="H38" s="128">
        <v>0</v>
      </c>
      <c r="I38" s="128"/>
      <c r="J38" s="128">
        <v>300</v>
      </c>
    </row>
    <row r="39" spans="1:10">
      <c r="A39" s="177">
        <v>39</v>
      </c>
      <c r="B39" s="102" t="s">
        <v>613</v>
      </c>
      <c r="C39" s="103"/>
      <c r="D39" s="126">
        <v>0</v>
      </c>
      <c r="E39" s="127"/>
      <c r="F39" s="128">
        <v>200</v>
      </c>
      <c r="G39" s="126"/>
      <c r="H39" s="128">
        <v>1073</v>
      </c>
      <c r="I39" s="128"/>
      <c r="J39" s="128">
        <v>200</v>
      </c>
    </row>
    <row r="40" spans="1:10">
      <c r="A40" s="177">
        <v>40</v>
      </c>
      <c r="B40" s="107" t="s">
        <v>251</v>
      </c>
      <c r="C40" s="103"/>
      <c r="D40" s="126">
        <v>0</v>
      </c>
      <c r="E40" s="127"/>
      <c r="F40" s="128">
        <v>150</v>
      </c>
      <c r="G40" s="126"/>
      <c r="H40" s="128">
        <v>0</v>
      </c>
      <c r="I40" s="128"/>
      <c r="J40" s="128">
        <v>150</v>
      </c>
    </row>
    <row r="41" spans="1:10">
      <c r="A41" s="177">
        <v>41</v>
      </c>
      <c r="B41" s="102" t="s">
        <v>759</v>
      </c>
      <c r="C41" s="103"/>
      <c r="D41" s="126">
        <v>394</v>
      </c>
      <c r="E41" s="127"/>
      <c r="F41" s="128">
        <v>500</v>
      </c>
      <c r="G41" s="126"/>
      <c r="H41" s="128">
        <v>250</v>
      </c>
      <c r="I41" s="128"/>
      <c r="J41" s="128">
        <v>500</v>
      </c>
    </row>
    <row r="42" spans="1:10">
      <c r="A42" s="177">
        <v>42</v>
      </c>
      <c r="B42" s="105" t="s">
        <v>755</v>
      </c>
      <c r="C42" s="103"/>
      <c r="D42" s="126">
        <v>0</v>
      </c>
      <c r="E42" s="127"/>
      <c r="F42" s="129">
        <v>0</v>
      </c>
      <c r="G42" s="128"/>
      <c r="H42" s="128">
        <v>0</v>
      </c>
      <c r="I42" s="128"/>
      <c r="J42" s="130">
        <v>58000</v>
      </c>
    </row>
    <row r="43" spans="1:10">
      <c r="A43" s="177">
        <v>43</v>
      </c>
      <c r="B43" s="111" t="s">
        <v>41</v>
      </c>
      <c r="C43" s="103"/>
      <c r="D43" s="126"/>
      <c r="E43" s="127"/>
      <c r="F43" s="128"/>
      <c r="G43" s="126"/>
      <c r="H43" s="128"/>
      <c r="I43" s="128"/>
      <c r="J43" s="128"/>
    </row>
    <row r="44" spans="1:10">
      <c r="A44" s="177">
        <v>44</v>
      </c>
      <c r="B44" s="102" t="s">
        <v>760</v>
      </c>
      <c r="C44" s="103"/>
      <c r="D44" s="128">
        <v>2356</v>
      </c>
      <c r="E44" s="127"/>
      <c r="F44" s="129">
        <v>5000</v>
      </c>
      <c r="G44" s="126"/>
      <c r="H44" s="128">
        <v>5000</v>
      </c>
      <c r="I44" s="128"/>
      <c r="J44" s="129">
        <v>10000</v>
      </c>
    </row>
    <row r="45" spans="1:10">
      <c r="A45" s="177">
        <v>45</v>
      </c>
      <c r="B45" s="111" t="s">
        <v>43</v>
      </c>
      <c r="C45" s="103"/>
      <c r="D45" s="126"/>
      <c r="E45" s="127"/>
      <c r="F45" s="128"/>
      <c r="G45" s="126"/>
      <c r="H45" s="128"/>
      <c r="I45" s="128"/>
      <c r="J45" s="128"/>
    </row>
    <row r="46" spans="1:10">
      <c r="A46" s="177">
        <v>46</v>
      </c>
      <c r="B46" s="115" t="s">
        <v>46</v>
      </c>
      <c r="C46" s="110"/>
      <c r="D46" s="131">
        <f>SUM(D21:D45)</f>
        <v>32666</v>
      </c>
      <c r="E46" s="132"/>
      <c r="F46" s="131">
        <f>SUM(F21:F45)</f>
        <v>57904</v>
      </c>
      <c r="G46" s="131"/>
      <c r="H46" s="129">
        <f>SUM(H21:H45)</f>
        <v>38692</v>
      </c>
      <c r="I46" s="129"/>
      <c r="J46" s="129">
        <f>SUM(J21:J45)</f>
        <v>115739</v>
      </c>
    </row>
    <row r="47" spans="1:10" ht="15.75" thickBot="1">
      <c r="A47" s="177">
        <v>47</v>
      </c>
      <c r="B47" s="115" t="s">
        <v>47</v>
      </c>
      <c r="C47" s="110"/>
      <c r="D47" s="133">
        <f>D18-D46</f>
        <v>37339</v>
      </c>
      <c r="E47" s="132"/>
      <c r="F47" s="133">
        <f>F18-F46</f>
        <v>-9854</v>
      </c>
      <c r="G47" s="131"/>
      <c r="H47" s="134">
        <f>H18-H46</f>
        <v>10261</v>
      </c>
      <c r="I47" s="129"/>
      <c r="J47" s="134">
        <f>J18-J46</f>
        <v>1761</v>
      </c>
    </row>
    <row r="48" spans="1:10" ht="15.75" thickTop="1">
      <c r="A48" s="177"/>
      <c r="B48" s="115"/>
      <c r="C48" s="110"/>
      <c r="D48" s="135"/>
      <c r="E48" s="132"/>
      <c r="F48" s="135"/>
      <c r="G48" s="131"/>
      <c r="H48" s="136"/>
      <c r="I48" s="129"/>
      <c r="J48" s="136"/>
    </row>
    <row r="49" spans="1:10">
      <c r="A49" s="164"/>
      <c r="B49" s="117" t="s">
        <v>614</v>
      </c>
      <c r="C49" s="204"/>
      <c r="D49" s="205"/>
      <c r="E49" s="206"/>
      <c r="F49" s="138" t="s">
        <v>698</v>
      </c>
      <c r="G49" s="138"/>
      <c r="H49" s="138"/>
      <c r="I49" s="138"/>
      <c r="J49" s="160"/>
    </row>
    <row r="50" spans="1:10">
      <c r="A50" s="164"/>
      <c r="B50" s="175" t="s">
        <v>615</v>
      </c>
      <c r="C50" s="208"/>
      <c r="D50" s="118"/>
      <c r="E50" s="207"/>
      <c r="F50" s="138" t="s">
        <v>913</v>
      </c>
      <c r="G50" s="138"/>
      <c r="H50" s="138"/>
      <c r="I50" s="138"/>
      <c r="J50" s="86"/>
    </row>
    <row r="51" spans="1:10">
      <c r="A51" s="164"/>
      <c r="B51" s="175" t="s">
        <v>616</v>
      </c>
      <c r="C51" s="208"/>
      <c r="D51" s="118"/>
      <c r="E51" s="207"/>
      <c r="F51" s="138" t="s">
        <v>699</v>
      </c>
      <c r="G51" s="138"/>
      <c r="H51" s="138"/>
      <c r="I51" s="138"/>
      <c r="J51" s="86"/>
    </row>
    <row r="52" spans="1:10">
      <c r="A52" s="164"/>
      <c r="B52" s="175" t="s">
        <v>617</v>
      </c>
      <c r="C52" s="208"/>
      <c r="D52" s="118"/>
      <c r="E52" s="207"/>
      <c r="F52" s="207"/>
      <c r="G52" s="207"/>
      <c r="H52" s="207"/>
      <c r="I52" s="86"/>
      <c r="J52" s="86"/>
    </row>
    <row r="53" spans="1:10">
      <c r="A53" s="164"/>
      <c r="B53" s="137" t="s">
        <v>252</v>
      </c>
      <c r="C53" s="209"/>
      <c r="D53" s="209"/>
      <c r="E53" s="209"/>
      <c r="F53" s="209"/>
      <c r="G53" s="209"/>
      <c r="H53" s="209"/>
    </row>
    <row r="54" spans="1:10">
      <c r="A54" s="164"/>
      <c r="B54" s="210"/>
      <c r="C54" s="104"/>
      <c r="D54" s="104"/>
      <c r="F54" s="86"/>
      <c r="G54" s="86"/>
      <c r="H54" s="86"/>
      <c r="I54" s="86"/>
      <c r="J54" s="86"/>
    </row>
    <row r="55" spans="1:10">
      <c r="A55" s="164"/>
      <c r="B55" s="122" t="s">
        <v>253</v>
      </c>
      <c r="F55" s="86" t="s">
        <v>254</v>
      </c>
      <c r="G55" s="86"/>
      <c r="H55" s="86"/>
      <c r="I55" s="86"/>
      <c r="J55" s="86"/>
    </row>
  </sheetData>
  <printOptions gridLines="1"/>
  <pageMargins left="0.25" right="0" top="0" bottom="0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workbookViewId="0">
      <selection activeCell="N8" sqref="N8"/>
    </sheetView>
  </sheetViews>
  <sheetFormatPr defaultRowHeight="15"/>
  <cols>
    <col min="1" max="1" width="3.42578125" customWidth="1"/>
    <col min="2" max="2" width="38.85546875" customWidth="1"/>
    <col min="3" max="3" width="1.7109375" customWidth="1"/>
    <col min="4" max="4" width="13.28515625" customWidth="1"/>
    <col min="5" max="5" width="2.140625" customWidth="1"/>
    <col min="6" max="6" width="12.7109375" customWidth="1"/>
    <col min="7" max="7" width="1.7109375" customWidth="1"/>
    <col min="8" max="8" width="13.42578125" customWidth="1"/>
    <col min="9" max="9" width="1.5703125" customWidth="1"/>
    <col min="10" max="10" width="12.85546875" customWidth="1"/>
  </cols>
  <sheetData>
    <row r="1" spans="1:12" ht="15.75" thickBot="1">
      <c r="A1" s="172">
        <v>1</v>
      </c>
      <c r="B1" s="98" t="s">
        <v>519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2" ht="16.5">
      <c r="A2" s="172">
        <v>2</v>
      </c>
      <c r="B2" s="211" t="s">
        <v>1</v>
      </c>
      <c r="C2" s="101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2">
      <c r="A3" s="172">
        <v>3</v>
      </c>
      <c r="B3" s="107" t="s">
        <v>255</v>
      </c>
      <c r="C3" s="103"/>
      <c r="D3" s="126">
        <v>19358</v>
      </c>
      <c r="E3" s="126"/>
      <c r="F3" s="128">
        <v>19682</v>
      </c>
      <c r="G3" s="126"/>
      <c r="H3" s="128">
        <v>17200</v>
      </c>
      <c r="I3" s="128"/>
      <c r="J3" s="380">
        <v>22219</v>
      </c>
    </row>
    <row r="4" spans="1:12">
      <c r="A4" s="172">
        <v>4</v>
      </c>
      <c r="B4" s="102" t="s">
        <v>256</v>
      </c>
      <c r="C4" s="103"/>
      <c r="D4" s="126">
        <v>14160</v>
      </c>
      <c r="E4" s="126"/>
      <c r="F4" s="128">
        <v>5000</v>
      </c>
      <c r="G4" s="126"/>
      <c r="H4" s="128">
        <v>15537</v>
      </c>
      <c r="I4" s="128"/>
      <c r="J4" s="128">
        <v>7000</v>
      </c>
    </row>
    <row r="5" spans="1:12">
      <c r="A5" s="172">
        <v>5</v>
      </c>
      <c r="B5" s="107" t="s">
        <v>257</v>
      </c>
      <c r="C5" s="103"/>
      <c r="D5" s="126">
        <v>57312</v>
      </c>
      <c r="E5" s="126"/>
      <c r="F5" s="128">
        <v>50750</v>
      </c>
      <c r="G5" s="126"/>
      <c r="H5" s="128">
        <v>50750</v>
      </c>
      <c r="I5" s="128"/>
      <c r="J5" s="128">
        <v>52750</v>
      </c>
    </row>
    <row r="6" spans="1:12">
      <c r="A6" s="172">
        <v>6</v>
      </c>
      <c r="B6" s="107" t="s">
        <v>785</v>
      </c>
      <c r="C6" s="103"/>
      <c r="D6" s="126">
        <v>75000</v>
      </c>
      <c r="E6" s="126"/>
      <c r="F6" s="128">
        <v>0</v>
      </c>
      <c r="G6" s="126"/>
      <c r="H6" s="128">
        <v>0</v>
      </c>
      <c r="I6" s="128"/>
      <c r="J6" s="128">
        <v>0</v>
      </c>
    </row>
    <row r="7" spans="1:12">
      <c r="A7" s="172">
        <v>7</v>
      </c>
      <c r="B7" s="107" t="s">
        <v>883</v>
      </c>
      <c r="C7" s="103"/>
      <c r="D7" s="126">
        <v>0</v>
      </c>
      <c r="E7" s="126"/>
      <c r="F7" s="128">
        <v>0</v>
      </c>
      <c r="G7" s="126"/>
      <c r="H7" s="128">
        <v>775</v>
      </c>
      <c r="I7" s="128"/>
      <c r="J7" s="128">
        <v>0</v>
      </c>
    </row>
    <row r="8" spans="1:12">
      <c r="A8" s="172">
        <v>8</v>
      </c>
      <c r="B8" s="107" t="s">
        <v>960</v>
      </c>
      <c r="C8" s="103"/>
      <c r="D8" s="126"/>
      <c r="E8" s="126"/>
      <c r="F8" s="128"/>
      <c r="G8" s="126"/>
      <c r="H8" s="128"/>
      <c r="I8" s="128"/>
      <c r="J8" s="152">
        <v>70000</v>
      </c>
    </row>
    <row r="9" spans="1:12">
      <c r="A9" s="172">
        <v>9</v>
      </c>
      <c r="B9" s="115" t="s">
        <v>15</v>
      </c>
      <c r="C9" s="110"/>
      <c r="D9" s="131">
        <f>SUM(D3:D7)</f>
        <v>165830</v>
      </c>
      <c r="E9" s="131"/>
      <c r="F9" s="131">
        <f>SUM(F3:F7)</f>
        <v>75432</v>
      </c>
      <c r="G9" s="131"/>
      <c r="H9" s="129">
        <f>SUM(H3:H7)</f>
        <v>84262</v>
      </c>
      <c r="I9" s="129"/>
      <c r="J9" s="129">
        <f>SUM(J3:J8)</f>
        <v>151969</v>
      </c>
    </row>
    <row r="10" spans="1:12">
      <c r="A10" s="172">
        <v>10</v>
      </c>
      <c r="B10" s="111" t="s">
        <v>16</v>
      </c>
      <c r="C10" s="103"/>
      <c r="D10" s="126"/>
      <c r="E10" s="126"/>
      <c r="F10" s="126"/>
      <c r="G10" s="126"/>
      <c r="H10" s="128"/>
      <c r="I10" s="128"/>
      <c r="J10" s="128"/>
    </row>
    <row r="11" spans="1:12">
      <c r="A11" s="172">
        <v>11</v>
      </c>
      <c r="B11" s="111" t="s">
        <v>17</v>
      </c>
      <c r="C11" s="103"/>
      <c r="D11" s="126"/>
      <c r="E11" s="126"/>
      <c r="F11" s="126"/>
      <c r="G11" s="126"/>
      <c r="H11" s="128"/>
      <c r="I11" s="128"/>
      <c r="J11" s="128"/>
    </row>
    <row r="12" spans="1:12">
      <c r="A12" s="172">
        <v>12</v>
      </c>
      <c r="B12" s="102" t="s">
        <v>258</v>
      </c>
      <c r="C12" s="103"/>
      <c r="D12" s="126">
        <v>0</v>
      </c>
      <c r="E12" s="126"/>
      <c r="F12" s="128">
        <v>750</v>
      </c>
      <c r="G12" s="126"/>
      <c r="H12" s="128">
        <v>750</v>
      </c>
      <c r="I12" s="128"/>
      <c r="J12" s="128">
        <v>750</v>
      </c>
      <c r="L12">
        <v>50000</v>
      </c>
    </row>
    <row r="13" spans="1:12">
      <c r="A13" s="172">
        <v>13</v>
      </c>
      <c r="B13" s="102" t="s">
        <v>259</v>
      </c>
      <c r="C13" s="103"/>
      <c r="D13" s="126">
        <v>2074</v>
      </c>
      <c r="E13" s="126"/>
      <c r="F13" s="128">
        <v>2000</v>
      </c>
      <c r="G13" s="126"/>
      <c r="H13" s="128">
        <v>2300</v>
      </c>
      <c r="I13" s="128"/>
      <c r="J13" s="129">
        <v>2500</v>
      </c>
    </row>
    <row r="14" spans="1:12">
      <c r="A14" s="172">
        <v>14</v>
      </c>
      <c r="B14" s="112" t="s">
        <v>260</v>
      </c>
      <c r="C14" s="103"/>
      <c r="D14" s="126"/>
      <c r="E14" s="126"/>
      <c r="F14" s="128"/>
      <c r="G14" s="126"/>
      <c r="H14" s="128"/>
      <c r="I14" s="128"/>
      <c r="J14" s="129"/>
    </row>
    <row r="15" spans="1:12">
      <c r="A15" s="172">
        <v>15</v>
      </c>
      <c r="B15" s="111" t="s">
        <v>22</v>
      </c>
      <c r="C15" s="110"/>
      <c r="D15" s="131"/>
      <c r="E15" s="131"/>
      <c r="F15" s="129"/>
      <c r="G15" s="131"/>
      <c r="H15" s="129"/>
      <c r="I15" s="129"/>
      <c r="J15" s="129"/>
    </row>
    <row r="16" spans="1:12">
      <c r="A16" s="172">
        <v>16</v>
      </c>
      <c r="B16" s="102" t="s">
        <v>261</v>
      </c>
      <c r="C16" s="103"/>
      <c r="D16" s="126">
        <v>15591</v>
      </c>
      <c r="E16" s="126"/>
      <c r="F16" s="128">
        <v>9500</v>
      </c>
      <c r="G16" s="126"/>
      <c r="H16" s="128">
        <v>8873</v>
      </c>
      <c r="I16" s="128"/>
      <c r="J16" s="128">
        <v>9500</v>
      </c>
    </row>
    <row r="17" spans="1:13">
      <c r="A17" s="172">
        <v>17</v>
      </c>
      <c r="B17" s="102" t="s">
        <v>262</v>
      </c>
      <c r="C17" s="103"/>
      <c r="D17" s="126">
        <v>360</v>
      </c>
      <c r="E17" s="126"/>
      <c r="F17" s="128">
        <v>400</v>
      </c>
      <c r="G17" s="126"/>
      <c r="H17" s="128">
        <v>965</v>
      </c>
      <c r="I17" s="128"/>
      <c r="J17" s="128">
        <v>1000</v>
      </c>
    </row>
    <row r="18" spans="1:13">
      <c r="A18" s="172">
        <v>18</v>
      </c>
      <c r="B18" s="102" t="s">
        <v>263</v>
      </c>
      <c r="C18" s="103"/>
      <c r="D18" s="126">
        <v>0</v>
      </c>
      <c r="E18" s="126"/>
      <c r="F18" s="128">
        <v>1500</v>
      </c>
      <c r="G18" s="126"/>
      <c r="H18" s="128">
        <v>0</v>
      </c>
      <c r="I18" s="128"/>
      <c r="J18" s="128">
        <v>1500</v>
      </c>
    </row>
    <row r="19" spans="1:13">
      <c r="A19" s="172">
        <v>19</v>
      </c>
      <c r="B19" s="102" t="s">
        <v>84</v>
      </c>
      <c r="C19" s="103"/>
      <c r="D19" s="126">
        <v>1167</v>
      </c>
      <c r="E19" s="126"/>
      <c r="F19" s="128">
        <v>1500</v>
      </c>
      <c r="G19" s="126"/>
      <c r="H19" s="128">
        <v>1300</v>
      </c>
      <c r="I19" s="128"/>
      <c r="J19" s="128">
        <v>1500</v>
      </c>
    </row>
    <row r="20" spans="1:13">
      <c r="A20" s="172">
        <v>20</v>
      </c>
      <c r="B20" s="27" t="s">
        <v>692</v>
      </c>
      <c r="C20" s="103"/>
      <c r="D20" s="126">
        <v>2906</v>
      </c>
      <c r="E20" s="126"/>
      <c r="F20" s="128">
        <v>2100</v>
      </c>
      <c r="G20" s="126"/>
      <c r="H20" s="128">
        <v>4390</v>
      </c>
      <c r="I20" s="128"/>
      <c r="J20" s="128">
        <v>5050</v>
      </c>
      <c r="L20">
        <v>50000</v>
      </c>
      <c r="M20" t="s">
        <v>918</v>
      </c>
    </row>
    <row r="21" spans="1:13">
      <c r="A21" s="172">
        <v>21</v>
      </c>
      <c r="B21" s="102" t="s">
        <v>264</v>
      </c>
      <c r="C21" s="103"/>
      <c r="D21" s="126">
        <v>1064</v>
      </c>
      <c r="E21" s="126"/>
      <c r="F21" s="128">
        <v>3000</v>
      </c>
      <c r="G21" s="126"/>
      <c r="H21" s="128">
        <v>1500</v>
      </c>
      <c r="I21" s="128"/>
      <c r="J21" s="128">
        <v>3000</v>
      </c>
    </row>
    <row r="22" spans="1:13">
      <c r="A22" s="172">
        <v>22</v>
      </c>
      <c r="B22" s="102" t="s">
        <v>781</v>
      </c>
      <c r="C22" s="103"/>
      <c r="D22" s="126">
        <v>0</v>
      </c>
      <c r="E22" s="126"/>
      <c r="F22" s="128">
        <v>0</v>
      </c>
      <c r="G22" s="126"/>
      <c r="H22" s="128">
        <v>709</v>
      </c>
      <c r="I22" s="128">
        <v>709</v>
      </c>
      <c r="J22" s="128">
        <v>725</v>
      </c>
    </row>
    <row r="23" spans="1:13">
      <c r="A23" s="172">
        <v>23</v>
      </c>
      <c r="B23" s="102" t="s">
        <v>783</v>
      </c>
      <c r="C23" s="103"/>
      <c r="D23" s="126">
        <v>7910</v>
      </c>
      <c r="E23" s="126"/>
      <c r="F23" s="128">
        <v>7613</v>
      </c>
      <c r="G23" s="126"/>
      <c r="H23" s="128">
        <v>7613</v>
      </c>
      <c r="I23" s="128"/>
      <c r="J23" s="128">
        <v>7912</v>
      </c>
      <c r="L23" s="107"/>
    </row>
    <row r="24" spans="1:13">
      <c r="A24" s="172">
        <v>24</v>
      </c>
      <c r="B24" s="102" t="s">
        <v>782</v>
      </c>
      <c r="C24" s="103"/>
      <c r="D24" s="126">
        <v>29914</v>
      </c>
      <c r="E24" s="126"/>
      <c r="F24" s="128">
        <v>25375</v>
      </c>
      <c r="G24" s="126"/>
      <c r="H24" s="128">
        <v>33362</v>
      </c>
      <c r="I24" s="128"/>
      <c r="J24" s="128">
        <v>26375</v>
      </c>
      <c r="L24" s="107"/>
    </row>
    <row r="25" spans="1:13">
      <c r="A25" s="172">
        <v>25</v>
      </c>
      <c r="B25" s="102" t="s">
        <v>265</v>
      </c>
      <c r="C25" s="103"/>
      <c r="D25" s="126">
        <v>5178</v>
      </c>
      <c r="E25" s="126"/>
      <c r="F25" s="128">
        <v>10000</v>
      </c>
      <c r="G25" s="126"/>
      <c r="H25" s="128">
        <v>6000</v>
      </c>
      <c r="I25" s="128"/>
      <c r="J25" s="128">
        <v>10000</v>
      </c>
    </row>
    <row r="26" spans="1:13">
      <c r="A26" s="172">
        <v>26</v>
      </c>
      <c r="B26" s="111" t="s">
        <v>41</v>
      </c>
      <c r="C26" s="103"/>
      <c r="D26" s="126"/>
      <c r="E26" s="126"/>
      <c r="F26" s="128"/>
      <c r="G26" s="126"/>
      <c r="H26" s="128"/>
      <c r="I26" s="128"/>
      <c r="J26" s="128"/>
    </row>
    <row r="27" spans="1:13">
      <c r="A27" s="172">
        <v>27</v>
      </c>
      <c r="B27" s="102" t="s">
        <v>266</v>
      </c>
      <c r="C27" s="103"/>
      <c r="D27" s="126">
        <v>100682</v>
      </c>
      <c r="E27" s="126"/>
      <c r="F27" s="128">
        <v>0</v>
      </c>
      <c r="G27" s="126"/>
      <c r="H27" s="128">
        <v>0</v>
      </c>
      <c r="I27" s="128"/>
      <c r="J27" s="128">
        <v>0</v>
      </c>
    </row>
    <row r="28" spans="1:13">
      <c r="A28" s="172">
        <v>28</v>
      </c>
      <c r="B28" s="102" t="s">
        <v>686</v>
      </c>
      <c r="C28" s="103"/>
      <c r="D28" s="126">
        <v>0</v>
      </c>
      <c r="E28" s="126"/>
      <c r="F28" s="128">
        <v>1000</v>
      </c>
      <c r="G28" s="126"/>
      <c r="H28" s="128">
        <v>0</v>
      </c>
      <c r="I28" s="128"/>
      <c r="J28" s="128">
        <v>61000</v>
      </c>
    </row>
    <row r="29" spans="1:13">
      <c r="A29" s="172">
        <v>29</v>
      </c>
      <c r="B29" s="102" t="s">
        <v>784</v>
      </c>
      <c r="C29" s="103"/>
      <c r="D29" s="126"/>
      <c r="E29" s="126"/>
      <c r="F29" s="128"/>
      <c r="G29" s="126"/>
      <c r="H29" s="128"/>
      <c r="I29" s="128"/>
      <c r="J29" s="128"/>
    </row>
    <row r="30" spans="1:13">
      <c r="A30" s="172">
        <v>30</v>
      </c>
      <c r="B30" s="102" t="s">
        <v>71</v>
      </c>
      <c r="C30" s="103"/>
      <c r="D30" s="126">
        <v>9000</v>
      </c>
      <c r="E30" s="126"/>
      <c r="F30" s="128">
        <v>9000</v>
      </c>
      <c r="G30" s="126"/>
      <c r="H30" s="128">
        <v>9000</v>
      </c>
      <c r="I30" s="128"/>
      <c r="J30" s="128">
        <v>9000</v>
      </c>
    </row>
    <row r="31" spans="1:13">
      <c r="A31" s="172">
        <v>31</v>
      </c>
      <c r="B31" s="111" t="s">
        <v>43</v>
      </c>
      <c r="C31" s="103"/>
      <c r="D31" s="126"/>
      <c r="E31" s="126"/>
      <c r="F31" s="128"/>
      <c r="G31" s="126"/>
      <c r="H31" s="128"/>
      <c r="I31" s="128"/>
      <c r="J31" s="128"/>
    </row>
    <row r="32" spans="1:13">
      <c r="A32" s="172">
        <v>32</v>
      </c>
      <c r="B32" s="115" t="s">
        <v>46</v>
      </c>
      <c r="C32" s="110"/>
      <c r="D32" s="135">
        <f>SUM(D12:D31)</f>
        <v>175846</v>
      </c>
      <c r="E32" s="135"/>
      <c r="F32" s="135">
        <f>SUM(F12:F31)</f>
        <v>73738</v>
      </c>
      <c r="G32" s="135"/>
      <c r="H32" s="136">
        <f>SUM(H12:H31)</f>
        <v>76762</v>
      </c>
      <c r="I32" s="136"/>
      <c r="J32" s="136">
        <f>SUM(J12:J31)</f>
        <v>139812</v>
      </c>
    </row>
    <row r="33" spans="1:10" ht="15.75" thickBot="1">
      <c r="A33" s="172">
        <v>33</v>
      </c>
      <c r="B33" s="115" t="s">
        <v>47</v>
      </c>
      <c r="C33" s="110"/>
      <c r="D33" s="133">
        <f>D9-D32</f>
        <v>-10016</v>
      </c>
      <c r="E33" s="131"/>
      <c r="F33" s="133">
        <f>F9-F32</f>
        <v>1694</v>
      </c>
      <c r="G33" s="131"/>
      <c r="H33" s="134">
        <f>H9-H32</f>
        <v>7500</v>
      </c>
      <c r="I33" s="129"/>
      <c r="J33" s="134">
        <f>J9-J32</f>
        <v>12157</v>
      </c>
    </row>
    <row r="34" spans="1:10" ht="15.75" thickTop="1">
      <c r="A34" s="172"/>
      <c r="B34" s="212"/>
      <c r="C34" s="213"/>
      <c r="D34" s="214"/>
      <c r="E34" s="215"/>
      <c r="F34" s="214"/>
      <c r="G34" s="215"/>
      <c r="H34" s="366"/>
      <c r="I34" s="367"/>
      <c r="J34" s="366"/>
    </row>
    <row r="35" spans="1:10">
      <c r="A35" t="s">
        <v>75</v>
      </c>
      <c r="B35" s="175" t="s">
        <v>618</v>
      </c>
      <c r="C35" s="164"/>
      <c r="D35" s="164"/>
      <c r="E35" s="164"/>
      <c r="F35" s="164"/>
      <c r="G35" s="164"/>
      <c r="H35" s="160"/>
      <c r="I35" s="160"/>
      <c r="J35" s="160"/>
    </row>
    <row r="36" spans="1:10">
      <c r="B36" s="216" t="s">
        <v>621</v>
      </c>
      <c r="C36" s="164"/>
      <c r="D36" s="164"/>
      <c r="E36" s="164"/>
      <c r="F36" s="164"/>
      <c r="G36" s="164"/>
      <c r="H36" s="160"/>
      <c r="I36" s="160"/>
      <c r="J36" s="160"/>
    </row>
    <row r="37" spans="1:10">
      <c r="B37" s="216" t="s">
        <v>619</v>
      </c>
      <c r="C37" s="164"/>
      <c r="D37" s="164"/>
      <c r="E37" s="164"/>
      <c r="F37" s="164"/>
      <c r="G37" s="164"/>
      <c r="H37" s="160"/>
      <c r="I37" s="160"/>
      <c r="J37" s="160"/>
    </row>
    <row r="38" spans="1:10">
      <c r="B38" s="216" t="s">
        <v>620</v>
      </c>
      <c r="C38" s="164"/>
      <c r="D38" s="164"/>
      <c r="E38" s="164"/>
      <c r="F38" s="164"/>
      <c r="G38" s="164"/>
      <c r="H38" s="160"/>
      <c r="I38" s="160"/>
      <c r="J38" s="160"/>
    </row>
    <row r="39" spans="1:10">
      <c r="B39" s="164"/>
      <c r="C39" s="164"/>
      <c r="D39" s="164"/>
      <c r="E39" s="164"/>
      <c r="F39" s="164"/>
      <c r="G39" s="164"/>
      <c r="H39" s="160"/>
      <c r="I39" s="160"/>
      <c r="J39" s="160"/>
    </row>
    <row r="40" spans="1:10">
      <c r="A40" t="s">
        <v>75</v>
      </c>
      <c r="B40" s="104" t="s">
        <v>267</v>
      </c>
      <c r="C40" s="164"/>
      <c r="D40" s="164"/>
      <c r="E40" s="164"/>
      <c r="F40" s="164"/>
      <c r="G40" s="164"/>
      <c r="H40" s="160"/>
      <c r="I40" s="160"/>
      <c r="J40" s="160"/>
    </row>
    <row r="41" spans="1:10">
      <c r="B41" s="104" t="s">
        <v>268</v>
      </c>
      <c r="C41" s="164"/>
      <c r="D41" s="164"/>
      <c r="E41" s="164"/>
      <c r="F41" s="164"/>
      <c r="G41" s="164"/>
      <c r="H41" s="160"/>
      <c r="I41" s="160"/>
      <c r="J41" s="160"/>
    </row>
    <row r="42" spans="1:10">
      <c r="B42" s="104" t="s">
        <v>269</v>
      </c>
      <c r="C42" s="164"/>
      <c r="D42" s="164"/>
      <c r="E42" s="164"/>
      <c r="F42" s="164"/>
      <c r="G42" s="164"/>
      <c r="H42" s="160"/>
      <c r="I42" s="160"/>
      <c r="J42" s="160"/>
    </row>
    <row r="43" spans="1:10">
      <c r="H43" s="86"/>
      <c r="I43" s="86"/>
      <c r="J43" s="86"/>
    </row>
    <row r="44" spans="1:10">
      <c r="B44" s="122" t="s">
        <v>270</v>
      </c>
      <c r="H44" s="86"/>
      <c r="I44" s="86"/>
      <c r="J44" s="86"/>
    </row>
    <row r="45" spans="1:10">
      <c r="H45" s="86"/>
      <c r="I45" s="86"/>
      <c r="J45" s="86"/>
    </row>
  </sheetData>
  <printOptions gridLines="1"/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8" workbookViewId="0">
      <selection activeCell="A8" sqref="A8:A40"/>
    </sheetView>
  </sheetViews>
  <sheetFormatPr defaultRowHeight="15"/>
  <cols>
    <col min="1" max="1" width="3.28515625" customWidth="1"/>
    <col min="2" max="2" width="32.7109375" customWidth="1"/>
    <col min="3" max="3" width="2.5703125" customWidth="1"/>
    <col min="4" max="4" width="12.5703125" customWidth="1"/>
    <col min="5" max="5" width="2.140625" customWidth="1"/>
    <col min="6" max="6" width="11.85546875" customWidth="1"/>
    <col min="7" max="7" width="2" customWidth="1"/>
    <col min="8" max="8" width="13.28515625" customWidth="1"/>
    <col min="9" max="9" width="1.42578125" customWidth="1"/>
    <col min="10" max="10" width="12.42578125" customWidth="1"/>
  </cols>
  <sheetData>
    <row r="1" spans="1:10" ht="15.75" thickBot="1">
      <c r="A1" s="172">
        <v>1</v>
      </c>
      <c r="B1" s="98" t="s">
        <v>520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79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81" t="s">
        <v>96</v>
      </c>
      <c r="C3" s="103"/>
      <c r="D3" s="126">
        <v>68380</v>
      </c>
      <c r="E3" s="126"/>
      <c r="F3" s="128">
        <v>70000</v>
      </c>
      <c r="G3" s="128"/>
      <c r="H3" s="128">
        <v>70000</v>
      </c>
      <c r="I3" s="128"/>
      <c r="J3" s="128">
        <v>70000</v>
      </c>
    </row>
    <row r="4" spans="1:10">
      <c r="A4" s="172">
        <v>4</v>
      </c>
      <c r="B4" s="180" t="s">
        <v>271</v>
      </c>
      <c r="C4" s="103"/>
      <c r="D4" s="126">
        <v>28577</v>
      </c>
      <c r="E4" s="126"/>
      <c r="F4" s="128">
        <v>25000</v>
      </c>
      <c r="G4" s="128"/>
      <c r="H4" s="128">
        <v>28000</v>
      </c>
      <c r="I4" s="128"/>
      <c r="J4" s="129">
        <v>25000</v>
      </c>
    </row>
    <row r="5" spans="1:10">
      <c r="A5" s="172">
        <v>5</v>
      </c>
      <c r="B5" s="181" t="s">
        <v>272</v>
      </c>
      <c r="C5" s="103"/>
      <c r="D5" s="126">
        <v>1228</v>
      </c>
      <c r="E5" s="126"/>
      <c r="F5" s="128">
        <v>500</v>
      </c>
      <c r="G5" s="128"/>
      <c r="H5" s="128">
        <v>2207</v>
      </c>
      <c r="I5" s="128"/>
      <c r="J5" s="128">
        <v>500</v>
      </c>
    </row>
    <row r="6" spans="1:10">
      <c r="A6" s="172">
        <v>6</v>
      </c>
      <c r="B6" s="181" t="s">
        <v>273</v>
      </c>
      <c r="C6" s="103"/>
      <c r="D6" s="126">
        <v>7719</v>
      </c>
      <c r="E6" s="126"/>
      <c r="F6" s="128">
        <v>7000</v>
      </c>
      <c r="G6" s="128"/>
      <c r="H6" s="128">
        <v>7000</v>
      </c>
      <c r="I6" s="128"/>
      <c r="J6" s="128">
        <v>7000</v>
      </c>
    </row>
    <row r="7" spans="1:10">
      <c r="A7" s="172">
        <v>7</v>
      </c>
      <c r="B7" s="181" t="s">
        <v>274</v>
      </c>
      <c r="C7" s="103"/>
      <c r="D7" s="126">
        <v>6007</v>
      </c>
      <c r="E7" s="126"/>
      <c r="F7" s="128">
        <v>3500</v>
      </c>
      <c r="G7" s="128"/>
      <c r="H7" s="128">
        <v>3851</v>
      </c>
      <c r="I7" s="128"/>
      <c r="J7" s="128">
        <v>3500</v>
      </c>
    </row>
    <row r="8" spans="1:10">
      <c r="A8" s="172">
        <v>8</v>
      </c>
      <c r="B8" s="183" t="s">
        <v>788</v>
      </c>
      <c r="C8" s="110"/>
      <c r="D8" s="131">
        <v>30017</v>
      </c>
      <c r="E8" s="126"/>
      <c r="F8" s="128">
        <v>32500</v>
      </c>
      <c r="G8" s="128"/>
      <c r="H8" s="128">
        <v>0</v>
      </c>
      <c r="I8" s="128"/>
      <c r="J8" s="129">
        <v>0</v>
      </c>
    </row>
    <row r="9" spans="1:10">
      <c r="A9" s="172">
        <v>9</v>
      </c>
      <c r="B9" s="372" t="s">
        <v>978</v>
      </c>
      <c r="C9" s="110"/>
      <c r="D9" s="131">
        <v>0</v>
      </c>
      <c r="E9" s="126"/>
      <c r="F9" s="128">
        <v>0</v>
      </c>
      <c r="G9" s="128"/>
      <c r="H9" s="128">
        <v>0</v>
      </c>
      <c r="I9" s="128"/>
      <c r="J9" s="152">
        <v>6000</v>
      </c>
    </row>
    <row r="10" spans="1:10">
      <c r="A10" s="172">
        <v>10</v>
      </c>
      <c r="B10" s="183" t="s">
        <v>949</v>
      </c>
      <c r="C10" s="103"/>
      <c r="D10" s="126">
        <v>0</v>
      </c>
      <c r="E10" s="126"/>
      <c r="F10" s="128">
        <v>0</v>
      </c>
      <c r="G10" s="128"/>
      <c r="H10" s="128">
        <v>0</v>
      </c>
      <c r="I10" s="128"/>
      <c r="J10" s="129">
        <v>13000</v>
      </c>
    </row>
    <row r="11" spans="1:10" ht="15.75" thickBot="1">
      <c r="A11" s="172">
        <v>11</v>
      </c>
      <c r="B11" s="181" t="s">
        <v>275</v>
      </c>
      <c r="C11" s="103"/>
      <c r="D11" s="217">
        <v>2540</v>
      </c>
      <c r="E11" s="217"/>
      <c r="F11" s="218">
        <v>2500</v>
      </c>
      <c r="G11" s="218"/>
      <c r="H11" s="218">
        <v>2500</v>
      </c>
      <c r="I11" s="218"/>
      <c r="J11" s="218">
        <v>2500</v>
      </c>
    </row>
    <row r="12" spans="1:10">
      <c r="A12" s="172">
        <v>12</v>
      </c>
      <c r="B12" s="184" t="s">
        <v>15</v>
      </c>
      <c r="C12" s="110"/>
      <c r="D12" s="131">
        <f>SUM(D3:D11)</f>
        <v>144468</v>
      </c>
      <c r="E12" s="131"/>
      <c r="F12" s="129">
        <f>SUM(F3:F11)</f>
        <v>141000</v>
      </c>
      <c r="G12" s="129"/>
      <c r="H12" s="129">
        <f>SUM(H3:H11)</f>
        <v>113558</v>
      </c>
      <c r="I12" s="129"/>
      <c r="J12" s="129">
        <f>SUM(J3:J11)</f>
        <v>127500</v>
      </c>
    </row>
    <row r="13" spans="1:10">
      <c r="A13" s="172">
        <v>13</v>
      </c>
      <c r="B13" s="179" t="s">
        <v>16</v>
      </c>
      <c r="C13" s="103"/>
      <c r="D13" s="126"/>
      <c r="E13" s="126"/>
      <c r="F13" s="128"/>
      <c r="G13" s="128"/>
      <c r="H13" s="128"/>
      <c r="I13" s="128"/>
      <c r="J13" s="128"/>
    </row>
    <row r="14" spans="1:10">
      <c r="A14" s="172">
        <v>14</v>
      </c>
      <c r="B14" s="179" t="s">
        <v>17</v>
      </c>
      <c r="C14" s="103"/>
      <c r="D14" s="126"/>
      <c r="E14" s="126"/>
      <c r="F14" s="128"/>
      <c r="G14" s="128"/>
      <c r="H14" s="128"/>
      <c r="I14" s="128"/>
      <c r="J14" s="128"/>
    </row>
    <row r="15" spans="1:10">
      <c r="A15" s="172">
        <v>15</v>
      </c>
      <c r="B15" s="181" t="s">
        <v>791</v>
      </c>
      <c r="C15" s="103"/>
      <c r="D15" s="126">
        <v>48585</v>
      </c>
      <c r="E15" s="126"/>
      <c r="F15" s="128">
        <v>59271</v>
      </c>
      <c r="G15" s="128"/>
      <c r="H15" s="128">
        <v>57280</v>
      </c>
      <c r="I15" s="128"/>
      <c r="J15" s="128">
        <v>62025</v>
      </c>
    </row>
    <row r="16" spans="1:10">
      <c r="A16" s="172">
        <v>16</v>
      </c>
      <c r="B16" s="181" t="s">
        <v>789</v>
      </c>
      <c r="C16" s="103"/>
      <c r="D16" s="126">
        <v>3012</v>
      </c>
      <c r="E16" s="126"/>
      <c r="F16" s="128">
        <v>3675</v>
      </c>
      <c r="G16" s="128"/>
      <c r="H16" s="128">
        <v>3846</v>
      </c>
      <c r="I16" s="128"/>
      <c r="J16" s="128">
        <v>3846</v>
      </c>
    </row>
    <row r="17" spans="1:10">
      <c r="A17" s="172">
        <v>17</v>
      </c>
      <c r="B17" s="181" t="s">
        <v>790</v>
      </c>
      <c r="C17" s="103"/>
      <c r="D17" s="126">
        <v>705</v>
      </c>
      <c r="E17" s="126"/>
      <c r="F17" s="128">
        <v>859</v>
      </c>
      <c r="G17" s="128"/>
      <c r="H17" s="128">
        <v>899</v>
      </c>
      <c r="I17" s="128"/>
      <c r="J17" s="128">
        <v>899</v>
      </c>
    </row>
    <row r="18" spans="1:10">
      <c r="A18" s="172">
        <v>18</v>
      </c>
      <c r="B18" s="179" t="s">
        <v>22</v>
      </c>
      <c r="C18" s="103"/>
      <c r="D18" s="126"/>
      <c r="E18" s="126"/>
      <c r="F18" s="128"/>
      <c r="G18" s="128"/>
      <c r="H18" s="128"/>
      <c r="I18" s="128"/>
      <c r="J18" s="128"/>
    </row>
    <row r="19" spans="1:10">
      <c r="A19" s="172">
        <v>19</v>
      </c>
      <c r="B19" s="181" t="s">
        <v>276</v>
      </c>
      <c r="C19" s="103"/>
      <c r="D19" s="126">
        <v>1036</v>
      </c>
      <c r="E19" s="126"/>
      <c r="F19" s="128">
        <v>3000</v>
      </c>
      <c r="G19" s="128"/>
      <c r="H19" s="128">
        <v>3000</v>
      </c>
      <c r="I19" s="128"/>
      <c r="J19" s="128">
        <v>3000</v>
      </c>
    </row>
    <row r="20" spans="1:10">
      <c r="A20" s="172">
        <v>20</v>
      </c>
      <c r="B20" s="219" t="s">
        <v>277</v>
      </c>
      <c r="C20" s="103"/>
      <c r="D20" s="126"/>
      <c r="E20" s="126"/>
      <c r="F20" s="128"/>
      <c r="G20" s="128"/>
      <c r="H20" s="128"/>
      <c r="I20" s="128"/>
      <c r="J20" s="128"/>
    </row>
    <row r="21" spans="1:10">
      <c r="A21" s="172">
        <v>21</v>
      </c>
      <c r="B21" s="181" t="s">
        <v>278</v>
      </c>
      <c r="C21" s="103"/>
      <c r="D21" s="126">
        <v>40</v>
      </c>
      <c r="E21" s="126"/>
      <c r="F21" s="128">
        <v>120</v>
      </c>
      <c r="G21" s="128"/>
      <c r="H21" s="128">
        <v>160</v>
      </c>
      <c r="I21" s="128"/>
      <c r="J21" s="128">
        <v>200</v>
      </c>
    </row>
    <row r="22" spans="1:10">
      <c r="A22" s="172">
        <v>22</v>
      </c>
      <c r="B22" s="181" t="s">
        <v>279</v>
      </c>
      <c r="C22" s="103"/>
      <c r="D22" s="126">
        <v>246</v>
      </c>
      <c r="E22" s="126"/>
      <c r="F22" s="128">
        <v>320</v>
      </c>
      <c r="G22" s="128"/>
      <c r="H22" s="128">
        <v>230</v>
      </c>
      <c r="I22" s="128"/>
      <c r="J22" s="128">
        <v>320</v>
      </c>
    </row>
    <row r="23" spans="1:10">
      <c r="A23" s="172">
        <v>23</v>
      </c>
      <c r="B23" s="181" t="s">
        <v>280</v>
      </c>
      <c r="C23" s="103"/>
      <c r="D23" s="126">
        <v>325</v>
      </c>
      <c r="E23" s="126"/>
      <c r="F23" s="128">
        <v>400</v>
      </c>
      <c r="G23" s="128"/>
      <c r="H23" s="128">
        <v>413</v>
      </c>
      <c r="I23" s="128"/>
      <c r="J23" s="128">
        <v>425</v>
      </c>
    </row>
    <row r="24" spans="1:10">
      <c r="A24" s="172">
        <v>24</v>
      </c>
      <c r="B24" s="27" t="s">
        <v>693</v>
      </c>
      <c r="C24" s="103"/>
      <c r="D24" s="126">
        <v>9521</v>
      </c>
      <c r="E24" s="126"/>
      <c r="F24" s="128">
        <v>11425</v>
      </c>
      <c r="G24" s="128"/>
      <c r="H24" s="128">
        <v>11856</v>
      </c>
      <c r="I24" s="128"/>
      <c r="J24" s="129">
        <v>13872</v>
      </c>
    </row>
    <row r="25" spans="1:10">
      <c r="A25" s="172">
        <v>25</v>
      </c>
      <c r="B25" s="181" t="s">
        <v>60</v>
      </c>
      <c r="C25" s="103"/>
      <c r="D25" s="126">
        <v>4754</v>
      </c>
      <c r="E25" s="126"/>
      <c r="F25" s="128">
        <v>5200</v>
      </c>
      <c r="G25" s="128"/>
      <c r="H25" s="128">
        <v>4829</v>
      </c>
      <c r="I25" s="128"/>
      <c r="J25" s="128">
        <v>5200</v>
      </c>
    </row>
    <row r="26" spans="1:10">
      <c r="A26" s="172">
        <v>26</v>
      </c>
      <c r="B26" s="181" t="s">
        <v>61</v>
      </c>
      <c r="C26" s="103"/>
      <c r="D26" s="126">
        <v>4586</v>
      </c>
      <c r="E26" s="126"/>
      <c r="F26" s="128">
        <v>3600</v>
      </c>
      <c r="G26" s="128"/>
      <c r="H26" s="128">
        <v>4769</v>
      </c>
      <c r="I26" s="128"/>
      <c r="J26" s="128">
        <v>5000</v>
      </c>
    </row>
    <row r="27" spans="1:10">
      <c r="A27" s="172">
        <v>27</v>
      </c>
      <c r="B27" s="181" t="s">
        <v>281</v>
      </c>
      <c r="C27" s="103"/>
      <c r="D27" s="126">
        <v>625</v>
      </c>
      <c r="E27" s="126"/>
      <c r="F27" s="128">
        <v>900</v>
      </c>
      <c r="G27" s="128"/>
      <c r="H27" s="128">
        <v>915</v>
      </c>
      <c r="I27" s="128"/>
      <c r="J27" s="128">
        <v>1000</v>
      </c>
    </row>
    <row r="28" spans="1:10">
      <c r="A28" s="172">
        <v>28</v>
      </c>
      <c r="B28" s="181" t="s">
        <v>792</v>
      </c>
      <c r="C28" s="103"/>
      <c r="D28" s="126">
        <v>4403</v>
      </c>
      <c r="E28" s="126"/>
      <c r="F28" s="128">
        <v>3000</v>
      </c>
      <c r="G28" s="128"/>
      <c r="H28" s="128">
        <v>4436</v>
      </c>
      <c r="I28" s="128"/>
      <c r="J28" s="128">
        <v>4000</v>
      </c>
    </row>
    <row r="29" spans="1:10">
      <c r="A29" s="172">
        <v>29</v>
      </c>
      <c r="B29" s="181" t="s">
        <v>64</v>
      </c>
      <c r="C29" s="103"/>
      <c r="D29" s="126">
        <v>0</v>
      </c>
      <c r="E29" s="126"/>
      <c r="F29" s="128">
        <v>100</v>
      </c>
      <c r="G29" s="128"/>
      <c r="H29" s="128">
        <v>0</v>
      </c>
      <c r="I29" s="128"/>
      <c r="J29" s="128">
        <v>100</v>
      </c>
    </row>
    <row r="30" spans="1:10">
      <c r="A30" s="172">
        <v>30</v>
      </c>
      <c r="B30" s="181" t="s">
        <v>282</v>
      </c>
      <c r="C30" s="103"/>
      <c r="D30" s="126">
        <v>10554</v>
      </c>
      <c r="E30" s="126"/>
      <c r="F30" s="128">
        <v>14000</v>
      </c>
      <c r="G30" s="128">
        <v>14000</v>
      </c>
      <c r="H30" s="128">
        <v>14000</v>
      </c>
      <c r="I30" s="128"/>
      <c r="J30" s="128">
        <v>14000</v>
      </c>
    </row>
    <row r="31" spans="1:10">
      <c r="A31" s="172">
        <v>31</v>
      </c>
      <c r="B31" s="181" t="s">
        <v>283</v>
      </c>
      <c r="C31" s="103"/>
      <c r="D31" s="126">
        <v>2540</v>
      </c>
      <c r="E31" s="126"/>
      <c r="F31" s="128">
        <v>2500</v>
      </c>
      <c r="G31" s="128"/>
      <c r="H31" s="128">
        <v>2500</v>
      </c>
      <c r="I31" s="128"/>
      <c r="J31" s="128">
        <v>2500</v>
      </c>
    </row>
    <row r="32" spans="1:10">
      <c r="A32" s="172">
        <v>32</v>
      </c>
      <c r="B32" s="181" t="s">
        <v>284</v>
      </c>
      <c r="C32" s="103"/>
      <c r="D32" s="126"/>
      <c r="E32" s="126"/>
      <c r="F32" s="128"/>
      <c r="G32" s="128"/>
      <c r="H32" s="128"/>
      <c r="I32" s="128"/>
      <c r="J32" s="128"/>
    </row>
    <row r="33" spans="1:10">
      <c r="A33" s="172">
        <v>33</v>
      </c>
      <c r="B33" s="181" t="s">
        <v>285</v>
      </c>
      <c r="C33" s="103"/>
      <c r="D33" s="126">
        <v>3341</v>
      </c>
      <c r="E33" s="126"/>
      <c r="F33" s="128">
        <v>4500</v>
      </c>
      <c r="G33" s="128"/>
      <c r="H33" s="128">
        <v>4500</v>
      </c>
      <c r="I33" s="128"/>
      <c r="J33" s="128">
        <v>4500</v>
      </c>
    </row>
    <row r="34" spans="1:10">
      <c r="A34" s="172">
        <v>34</v>
      </c>
      <c r="B34" s="181" t="s">
        <v>682</v>
      </c>
      <c r="C34" s="103"/>
      <c r="D34" s="126">
        <v>295</v>
      </c>
      <c r="E34" s="126"/>
      <c r="F34" s="128">
        <v>500</v>
      </c>
      <c r="G34" s="128"/>
      <c r="H34" s="128">
        <v>350</v>
      </c>
      <c r="I34" s="128"/>
      <c r="J34" s="128">
        <v>500</v>
      </c>
    </row>
    <row r="35" spans="1:10">
      <c r="A35" s="172">
        <v>35</v>
      </c>
      <c r="B35" s="179" t="s">
        <v>41</v>
      </c>
      <c r="C35" s="110"/>
      <c r="D35" s="131"/>
      <c r="E35" s="131"/>
      <c r="F35" s="131"/>
      <c r="G35" s="131"/>
      <c r="H35" s="129"/>
      <c r="I35" s="129"/>
      <c r="J35" s="129"/>
    </row>
    <row r="36" spans="1:10">
      <c r="A36" s="172">
        <v>36</v>
      </c>
      <c r="B36" s="394" t="s">
        <v>979</v>
      </c>
      <c r="C36" s="154"/>
      <c r="D36" s="131">
        <v>0</v>
      </c>
      <c r="E36" s="131"/>
      <c r="F36" s="128">
        <v>27000</v>
      </c>
      <c r="G36" s="129"/>
      <c r="H36" s="129">
        <v>0</v>
      </c>
      <c r="I36" s="129"/>
      <c r="J36" s="152">
        <v>6000</v>
      </c>
    </row>
    <row r="37" spans="1:10">
      <c r="A37" s="172">
        <v>37</v>
      </c>
      <c r="B37" s="181" t="s">
        <v>286</v>
      </c>
      <c r="C37" s="103"/>
      <c r="D37" s="126">
        <v>2700</v>
      </c>
      <c r="E37" s="126"/>
      <c r="F37" s="128">
        <v>0</v>
      </c>
      <c r="G37" s="126"/>
      <c r="H37" s="128">
        <v>0</v>
      </c>
      <c r="I37" s="128"/>
      <c r="J37" s="128">
        <v>0</v>
      </c>
    </row>
    <row r="38" spans="1:10">
      <c r="A38" s="172">
        <v>38</v>
      </c>
      <c r="B38" s="179" t="s">
        <v>43</v>
      </c>
      <c r="C38" s="103"/>
      <c r="D38" s="126"/>
      <c r="E38" s="126"/>
      <c r="F38" s="158"/>
      <c r="G38" s="126"/>
      <c r="H38" s="126"/>
      <c r="I38" s="126"/>
      <c r="J38" s="126"/>
    </row>
    <row r="39" spans="1:10">
      <c r="A39" s="172">
        <v>39</v>
      </c>
      <c r="B39" s="184" t="s">
        <v>46</v>
      </c>
      <c r="C39" s="110"/>
      <c r="D39" s="131">
        <f>SUM(D15:D38)</f>
        <v>97268</v>
      </c>
      <c r="E39" s="131"/>
      <c r="F39" s="131">
        <f>SUM(F15:F38)</f>
        <v>140370</v>
      </c>
      <c r="G39" s="131"/>
      <c r="H39" s="129">
        <f>SUM(H15:H38)</f>
        <v>113983</v>
      </c>
      <c r="I39" s="129"/>
      <c r="J39" s="129">
        <f>SUM(J15:J38)</f>
        <v>127387</v>
      </c>
    </row>
    <row r="40" spans="1:10" ht="15.75" thickBot="1">
      <c r="A40" s="172">
        <v>40</v>
      </c>
      <c r="B40" s="115" t="s">
        <v>47</v>
      </c>
      <c r="C40" s="110"/>
      <c r="D40" s="133">
        <f>D12-D39</f>
        <v>47200</v>
      </c>
      <c r="E40" s="131"/>
      <c r="F40" s="133">
        <f>F12-F39</f>
        <v>630</v>
      </c>
      <c r="G40" s="131"/>
      <c r="H40" s="133">
        <f>H12-H39</f>
        <v>-425</v>
      </c>
      <c r="I40" s="131"/>
      <c r="J40" s="133">
        <f>J12-J39</f>
        <v>113</v>
      </c>
    </row>
    <row r="41" spans="1:10" ht="15.75" thickTop="1">
      <c r="A41" s="172"/>
      <c r="B41" s="115"/>
      <c r="C41" s="110"/>
      <c r="D41" s="135"/>
      <c r="E41" s="131"/>
      <c r="F41" s="135"/>
      <c r="G41" s="131"/>
      <c r="H41" s="135"/>
      <c r="I41" s="131"/>
      <c r="J41" s="135"/>
    </row>
    <row r="42" spans="1:10">
      <c r="A42" s="172"/>
      <c r="B42" s="115"/>
      <c r="C42" s="110"/>
      <c r="D42" s="135"/>
      <c r="E42" s="131"/>
      <c r="F42" s="135"/>
      <c r="G42" s="131"/>
      <c r="H42" s="135"/>
      <c r="I42" s="131"/>
      <c r="J42" s="135"/>
    </row>
    <row r="43" spans="1:10">
      <c r="A43" s="172" t="s">
        <v>75</v>
      </c>
      <c r="B43" s="72" t="s">
        <v>622</v>
      </c>
      <c r="C43" s="110"/>
      <c r="D43" s="135"/>
      <c r="E43" s="131"/>
      <c r="F43" s="135"/>
      <c r="G43" s="131"/>
      <c r="H43" s="135"/>
      <c r="I43" s="131"/>
      <c r="J43" s="135"/>
    </row>
    <row r="44" spans="1:10">
      <c r="A44" s="172"/>
      <c r="B44" s="72" t="s">
        <v>623</v>
      </c>
      <c r="C44" s="110"/>
      <c r="D44" s="135"/>
      <c r="E44" s="131"/>
      <c r="F44" s="135"/>
      <c r="G44" s="131"/>
      <c r="H44" s="135"/>
      <c r="I44" s="131"/>
      <c r="J44" s="135"/>
    </row>
    <row r="45" spans="1:10">
      <c r="A45" s="172"/>
      <c r="B45" s="72" t="s">
        <v>624</v>
      </c>
      <c r="C45" s="110"/>
      <c r="D45" s="135"/>
      <c r="E45" s="131"/>
      <c r="F45" s="135"/>
      <c r="G45" s="131"/>
      <c r="H45" s="135"/>
      <c r="I45" s="131"/>
      <c r="J45" s="135"/>
    </row>
    <row r="46" spans="1:10">
      <c r="A46" s="172"/>
      <c r="B46" s="72"/>
      <c r="C46" s="110"/>
      <c r="D46" s="135"/>
      <c r="E46" s="131"/>
      <c r="F46" s="135"/>
      <c r="G46" s="131"/>
      <c r="H46" s="135"/>
      <c r="I46" s="131"/>
      <c r="J46" s="135"/>
    </row>
    <row r="47" spans="1:10">
      <c r="B47" s="104" t="s">
        <v>287</v>
      </c>
      <c r="C47" s="104"/>
      <c r="D47" s="104"/>
      <c r="E47" s="104"/>
      <c r="F47" s="104"/>
      <c r="G47" s="104"/>
      <c r="H47" s="104"/>
      <c r="I47" s="164"/>
      <c r="J47" s="164"/>
    </row>
    <row r="48" spans="1:10">
      <c r="B48" s="166" t="s">
        <v>288</v>
      </c>
      <c r="C48" s="166"/>
      <c r="D48" s="166"/>
      <c r="E48" s="166"/>
      <c r="F48" s="166"/>
      <c r="G48" s="166"/>
      <c r="H48" s="166"/>
      <c r="I48" s="164"/>
      <c r="J48" s="164"/>
    </row>
    <row r="49" spans="2:6">
      <c r="B49" s="166" t="s">
        <v>289</v>
      </c>
    </row>
    <row r="50" spans="2:6">
      <c r="B50" s="166" t="s">
        <v>625</v>
      </c>
      <c r="D50" s="104" t="s">
        <v>534</v>
      </c>
      <c r="E50" s="104"/>
      <c r="F50" s="104"/>
    </row>
    <row r="51" spans="2:6">
      <c r="B51" s="166"/>
      <c r="D51" s="104"/>
      <c r="E51" s="104"/>
      <c r="F51" s="104"/>
    </row>
    <row r="52" spans="2:6">
      <c r="B52" s="122" t="s">
        <v>290</v>
      </c>
    </row>
  </sheetData>
  <printOptions gridLines="1"/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J31" sqref="J31"/>
    </sheetView>
  </sheetViews>
  <sheetFormatPr defaultRowHeight="15"/>
  <cols>
    <col min="1" max="1" width="3.7109375" customWidth="1"/>
    <col min="2" max="2" width="35.5703125" customWidth="1"/>
    <col min="3" max="3" width="1.85546875" customWidth="1"/>
    <col min="4" max="4" width="11.7109375" customWidth="1"/>
    <col min="5" max="5" width="2" customWidth="1"/>
    <col min="6" max="6" width="12" customWidth="1"/>
    <col min="7" max="7" width="2.140625" customWidth="1"/>
    <col min="8" max="8" width="13.140625" customWidth="1"/>
    <col min="9" max="9" width="1.85546875" customWidth="1"/>
    <col min="10" max="10" width="12" customWidth="1"/>
  </cols>
  <sheetData>
    <row r="1" spans="1:10" ht="15.75" thickBot="1">
      <c r="A1" s="172">
        <v>1</v>
      </c>
      <c r="B1" s="42" t="s">
        <v>521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46" t="s">
        <v>96</v>
      </c>
      <c r="C3" s="45"/>
      <c r="D3" s="126">
        <v>61517</v>
      </c>
      <c r="E3" s="126"/>
      <c r="F3" s="158">
        <v>60000</v>
      </c>
      <c r="G3" s="158"/>
      <c r="H3" s="158">
        <v>60000</v>
      </c>
      <c r="I3" s="158"/>
      <c r="J3" s="158">
        <v>60000</v>
      </c>
    </row>
    <row r="4" spans="1:10">
      <c r="A4" s="172">
        <v>4</v>
      </c>
      <c r="B4" s="46" t="s">
        <v>291</v>
      </c>
      <c r="C4" s="45"/>
      <c r="D4" s="126">
        <v>520</v>
      </c>
      <c r="E4" s="126"/>
      <c r="F4" s="158">
        <v>340</v>
      </c>
      <c r="G4" s="158"/>
      <c r="H4" s="158">
        <v>770</v>
      </c>
      <c r="I4" s="158"/>
      <c r="J4" s="158">
        <v>450</v>
      </c>
    </row>
    <row r="5" spans="1:10">
      <c r="A5" s="172">
        <v>5</v>
      </c>
      <c r="B5" s="46" t="s">
        <v>292</v>
      </c>
      <c r="C5" s="45"/>
      <c r="D5" s="126">
        <v>31</v>
      </c>
      <c r="E5" s="126"/>
      <c r="F5" s="158">
        <v>0</v>
      </c>
      <c r="G5" s="158"/>
      <c r="H5" s="158">
        <v>17.5</v>
      </c>
      <c r="I5" s="158"/>
      <c r="J5" s="158">
        <v>0</v>
      </c>
    </row>
    <row r="6" spans="1:10">
      <c r="A6" s="172">
        <v>6</v>
      </c>
      <c r="B6" s="46" t="s">
        <v>860</v>
      </c>
      <c r="C6" s="45"/>
      <c r="D6" s="126">
        <v>7323</v>
      </c>
      <c r="E6" s="126"/>
      <c r="F6" s="158">
        <v>3000</v>
      </c>
      <c r="G6" s="158"/>
      <c r="H6" s="158">
        <v>8000</v>
      </c>
      <c r="I6" s="158"/>
      <c r="J6" s="136">
        <v>3000</v>
      </c>
    </row>
    <row r="7" spans="1:10">
      <c r="A7" s="172">
        <v>7</v>
      </c>
      <c r="B7" s="66" t="s">
        <v>293</v>
      </c>
      <c r="C7" s="45"/>
      <c r="D7" s="126">
        <v>66800</v>
      </c>
      <c r="E7" s="126"/>
      <c r="F7" s="128">
        <v>66800</v>
      </c>
      <c r="G7" s="128"/>
      <c r="H7" s="128">
        <v>66800</v>
      </c>
      <c r="I7" s="128"/>
      <c r="J7" s="130">
        <v>66800</v>
      </c>
    </row>
    <row r="8" spans="1:10">
      <c r="A8" s="172">
        <v>8</v>
      </c>
      <c r="B8" s="66" t="s">
        <v>294</v>
      </c>
      <c r="C8" s="57"/>
      <c r="D8" s="128">
        <v>10000</v>
      </c>
      <c r="E8" s="128"/>
      <c r="F8" s="128">
        <v>10000</v>
      </c>
      <c r="G8" s="128"/>
      <c r="H8" s="128">
        <v>10000</v>
      </c>
      <c r="I8" s="128"/>
      <c r="J8" s="130">
        <v>13247</v>
      </c>
    </row>
    <row r="9" spans="1:10">
      <c r="A9" s="172">
        <v>9</v>
      </c>
      <c r="B9" s="66" t="s">
        <v>537</v>
      </c>
      <c r="C9" s="57"/>
      <c r="D9" s="128">
        <v>0</v>
      </c>
      <c r="E9" s="128"/>
      <c r="F9" s="128">
        <v>7000</v>
      </c>
      <c r="G9" s="128"/>
      <c r="H9" s="128">
        <v>7000</v>
      </c>
      <c r="I9" s="128"/>
      <c r="J9" s="130">
        <v>7000</v>
      </c>
    </row>
    <row r="10" spans="1:10">
      <c r="A10" s="172">
        <v>10</v>
      </c>
      <c r="B10" s="64" t="s">
        <v>631</v>
      </c>
      <c r="C10" s="57"/>
      <c r="D10" s="128"/>
      <c r="E10" s="128"/>
      <c r="F10" s="128"/>
      <c r="G10" s="128"/>
      <c r="H10" s="128">
        <v>840</v>
      </c>
      <c r="I10" s="128"/>
      <c r="J10" s="129">
        <v>0</v>
      </c>
    </row>
    <row r="11" spans="1:10">
      <c r="A11" s="172">
        <v>11</v>
      </c>
      <c r="B11" s="46" t="s">
        <v>850</v>
      </c>
      <c r="C11" s="45"/>
      <c r="D11" s="128">
        <v>14570</v>
      </c>
      <c r="E11" s="126"/>
      <c r="F11" s="128">
        <v>1500</v>
      </c>
      <c r="G11" s="128"/>
      <c r="H11" s="128">
        <v>2329</v>
      </c>
      <c r="I11" s="128"/>
      <c r="J11" s="128">
        <v>4613</v>
      </c>
    </row>
    <row r="12" spans="1:10">
      <c r="A12" s="172">
        <v>12</v>
      </c>
      <c r="B12" s="46" t="s">
        <v>849</v>
      </c>
      <c r="C12" s="45"/>
      <c r="D12" s="128"/>
      <c r="E12" s="126"/>
      <c r="F12" s="128"/>
      <c r="G12" s="128"/>
      <c r="H12" s="128"/>
      <c r="I12" s="128"/>
      <c r="J12" s="128"/>
    </row>
    <row r="13" spans="1:10">
      <c r="A13" s="172">
        <v>13</v>
      </c>
      <c r="B13" s="54" t="s">
        <v>851</v>
      </c>
      <c r="C13" s="220"/>
      <c r="D13" s="221">
        <v>0</v>
      </c>
      <c r="E13" s="128"/>
      <c r="F13" s="128">
        <v>25000</v>
      </c>
      <c r="G13" s="128"/>
      <c r="H13" s="128">
        <v>0</v>
      </c>
      <c r="I13" s="128"/>
      <c r="J13" s="152">
        <v>50000</v>
      </c>
    </row>
    <row r="14" spans="1:10">
      <c r="A14" s="172">
        <v>14</v>
      </c>
      <c r="B14" s="59" t="s">
        <v>15</v>
      </c>
      <c r="C14" s="67"/>
      <c r="D14" s="131">
        <f>SUM(D3:D13)</f>
        <v>160761</v>
      </c>
      <c r="E14" s="131"/>
      <c r="F14" s="129">
        <f>SUM(F3:F13)</f>
        <v>173640</v>
      </c>
      <c r="G14" s="129"/>
      <c r="H14" s="129">
        <f>SUM(H3:H13)</f>
        <v>155756.5</v>
      </c>
      <c r="I14" s="129"/>
      <c r="J14" s="129">
        <f>SUM(J3:J13)</f>
        <v>205110</v>
      </c>
    </row>
    <row r="15" spans="1:10">
      <c r="A15" s="172">
        <v>15</v>
      </c>
      <c r="B15" s="44" t="s">
        <v>16</v>
      </c>
      <c r="C15" s="45"/>
      <c r="D15" s="126"/>
      <c r="E15" s="126"/>
      <c r="F15" s="128"/>
      <c r="G15" s="128"/>
      <c r="H15" s="128"/>
      <c r="I15" s="128"/>
      <c r="J15" s="128"/>
    </row>
    <row r="16" spans="1:10">
      <c r="A16" s="172">
        <v>16</v>
      </c>
      <c r="B16" s="44" t="s">
        <v>17</v>
      </c>
      <c r="C16" s="45"/>
      <c r="D16" s="126"/>
      <c r="E16" s="126"/>
      <c r="F16" s="128"/>
      <c r="G16" s="128"/>
      <c r="H16" s="128"/>
      <c r="I16" s="128"/>
      <c r="J16" s="128"/>
    </row>
    <row r="17" spans="1:10">
      <c r="A17" s="172">
        <v>17</v>
      </c>
      <c r="B17" s="46" t="s">
        <v>846</v>
      </c>
      <c r="C17" s="45"/>
      <c r="D17" s="126">
        <v>52295</v>
      </c>
      <c r="E17" s="126"/>
      <c r="F17" s="128">
        <v>56431</v>
      </c>
      <c r="G17" s="128"/>
      <c r="H17" s="128">
        <v>57165</v>
      </c>
      <c r="I17" s="128"/>
      <c r="J17" s="128">
        <v>59717</v>
      </c>
    </row>
    <row r="18" spans="1:10">
      <c r="A18" s="172">
        <v>18</v>
      </c>
      <c r="B18" s="46" t="s">
        <v>295</v>
      </c>
      <c r="C18" s="45"/>
      <c r="D18" s="126">
        <v>3061</v>
      </c>
      <c r="E18" s="126"/>
      <c r="F18" s="128">
        <v>2000</v>
      </c>
      <c r="G18" s="128"/>
      <c r="H18" s="128">
        <v>2000</v>
      </c>
      <c r="I18" s="128"/>
      <c r="J18" s="128">
        <v>3000</v>
      </c>
    </row>
    <row r="19" spans="1:10">
      <c r="A19" s="172">
        <v>19</v>
      </c>
      <c r="B19" s="46" t="s">
        <v>19</v>
      </c>
      <c r="C19" s="45"/>
      <c r="D19" s="126">
        <v>3193</v>
      </c>
      <c r="E19" s="126"/>
      <c r="F19" s="128">
        <v>3623</v>
      </c>
      <c r="G19" s="128"/>
      <c r="H19" s="128">
        <v>3544</v>
      </c>
      <c r="I19" s="128"/>
      <c r="J19" s="128">
        <v>3888</v>
      </c>
    </row>
    <row r="20" spans="1:10">
      <c r="A20" s="172">
        <v>20</v>
      </c>
      <c r="B20" s="46" t="s">
        <v>20</v>
      </c>
      <c r="C20" s="45"/>
      <c r="D20" s="126">
        <v>747</v>
      </c>
      <c r="E20" s="126"/>
      <c r="F20" s="128">
        <v>847</v>
      </c>
      <c r="G20" s="128"/>
      <c r="H20" s="128">
        <v>829</v>
      </c>
      <c r="I20" s="128"/>
      <c r="J20" s="128">
        <v>909</v>
      </c>
    </row>
    <row r="21" spans="1:10">
      <c r="A21" s="172">
        <v>21</v>
      </c>
      <c r="B21" s="46" t="s">
        <v>21</v>
      </c>
      <c r="C21" s="45"/>
      <c r="D21" s="126">
        <v>3321</v>
      </c>
      <c r="E21" s="126"/>
      <c r="F21" s="128">
        <v>3506</v>
      </c>
      <c r="G21" s="128"/>
      <c r="H21" s="128">
        <v>3550</v>
      </c>
      <c r="I21" s="128"/>
      <c r="J21" s="128">
        <v>3763</v>
      </c>
    </row>
    <row r="22" spans="1:10">
      <c r="A22" s="172">
        <v>22</v>
      </c>
      <c r="B22" s="46" t="s">
        <v>553</v>
      </c>
      <c r="C22" s="45"/>
      <c r="D22" s="126">
        <v>23251</v>
      </c>
      <c r="E22" s="126"/>
      <c r="F22" s="128">
        <v>23982</v>
      </c>
      <c r="G22" s="128"/>
      <c r="H22" s="128">
        <v>24254</v>
      </c>
      <c r="I22" s="128"/>
      <c r="J22" s="129">
        <v>26090</v>
      </c>
    </row>
    <row r="23" spans="1:10">
      <c r="A23" s="172">
        <v>23</v>
      </c>
      <c r="B23" s="44" t="s">
        <v>22</v>
      </c>
      <c r="C23" s="45"/>
      <c r="D23" s="126"/>
      <c r="E23" s="126"/>
      <c r="F23" s="128"/>
      <c r="G23" s="128"/>
      <c r="H23" s="128"/>
      <c r="I23" s="128"/>
      <c r="J23" s="128"/>
    </row>
    <row r="24" spans="1:10">
      <c r="A24" s="172">
        <v>24</v>
      </c>
      <c r="B24" s="46" t="s">
        <v>852</v>
      </c>
      <c r="C24" s="45"/>
      <c r="D24" s="126">
        <v>90</v>
      </c>
      <c r="E24" s="126"/>
      <c r="F24" s="128">
        <v>30</v>
      </c>
      <c r="G24" s="128"/>
      <c r="H24" s="128">
        <v>100</v>
      </c>
      <c r="I24" s="128"/>
      <c r="J24" s="128">
        <v>100</v>
      </c>
    </row>
    <row r="25" spans="1:10">
      <c r="A25" s="172">
        <v>25</v>
      </c>
      <c r="B25" s="46" t="s">
        <v>296</v>
      </c>
      <c r="C25" s="45"/>
      <c r="D25" s="126">
        <v>35</v>
      </c>
      <c r="E25" s="126"/>
      <c r="F25" s="128">
        <v>900</v>
      </c>
      <c r="G25" s="128"/>
      <c r="H25" s="128">
        <v>450</v>
      </c>
      <c r="I25" s="128"/>
      <c r="J25" s="128">
        <v>900</v>
      </c>
    </row>
    <row r="26" spans="1:10">
      <c r="A26" s="172">
        <v>26</v>
      </c>
      <c r="B26" s="56" t="s">
        <v>853</v>
      </c>
      <c r="C26" s="45"/>
      <c r="D26" s="126">
        <v>245</v>
      </c>
      <c r="E26" s="126"/>
      <c r="F26" s="128">
        <v>300</v>
      </c>
      <c r="G26" s="128"/>
      <c r="H26" s="128">
        <v>231</v>
      </c>
      <c r="I26" s="128"/>
      <c r="J26" s="128">
        <v>300</v>
      </c>
    </row>
    <row r="27" spans="1:10">
      <c r="A27" s="172">
        <v>27</v>
      </c>
      <c r="B27" s="46" t="s">
        <v>297</v>
      </c>
      <c r="C27" s="45"/>
      <c r="D27" s="126">
        <v>3448</v>
      </c>
      <c r="E27" s="126"/>
      <c r="F27" s="128">
        <v>5000</v>
      </c>
      <c r="G27" s="128"/>
      <c r="H27" s="128">
        <v>4500</v>
      </c>
      <c r="I27" s="128"/>
      <c r="J27" s="128">
        <v>5000</v>
      </c>
    </row>
    <row r="28" spans="1:10">
      <c r="A28" s="172">
        <v>28</v>
      </c>
      <c r="B28" s="27" t="s">
        <v>905</v>
      </c>
      <c r="C28" s="45"/>
      <c r="D28" s="126">
        <v>14861</v>
      </c>
      <c r="E28" s="126"/>
      <c r="F28" s="128">
        <v>17833</v>
      </c>
      <c r="G28" s="128"/>
      <c r="H28" s="128">
        <v>13527</v>
      </c>
      <c r="I28" s="128"/>
      <c r="J28" s="374">
        <v>15962</v>
      </c>
    </row>
    <row r="29" spans="1:10">
      <c r="A29" s="172">
        <v>29</v>
      </c>
      <c r="B29" s="46" t="s">
        <v>298</v>
      </c>
      <c r="C29" s="45"/>
      <c r="D29" s="126">
        <v>7004</v>
      </c>
      <c r="E29" s="126"/>
      <c r="F29" s="128">
        <v>7100</v>
      </c>
      <c r="G29" s="128"/>
      <c r="H29" s="128">
        <v>7100</v>
      </c>
      <c r="I29" s="128"/>
      <c r="J29" s="128">
        <v>7500</v>
      </c>
    </row>
    <row r="30" spans="1:10">
      <c r="A30" s="172">
        <v>30</v>
      </c>
      <c r="B30" s="46" t="s">
        <v>299</v>
      </c>
      <c r="C30" s="45"/>
      <c r="D30" s="126">
        <v>354</v>
      </c>
      <c r="E30" s="126"/>
      <c r="F30" s="128">
        <v>400</v>
      </c>
      <c r="G30" s="128"/>
      <c r="H30" s="128">
        <v>400</v>
      </c>
      <c r="I30" s="128"/>
      <c r="J30" s="128">
        <v>400</v>
      </c>
    </row>
    <row r="31" spans="1:10">
      <c r="A31" s="172">
        <v>31</v>
      </c>
      <c r="B31" s="46" t="s">
        <v>854</v>
      </c>
      <c r="C31" s="45"/>
      <c r="D31" s="126">
        <v>9435</v>
      </c>
      <c r="E31" s="126"/>
      <c r="F31" s="128">
        <v>10000</v>
      </c>
      <c r="G31" s="128"/>
      <c r="H31" s="128">
        <v>5836</v>
      </c>
      <c r="I31" s="128"/>
      <c r="J31" s="374">
        <v>10000</v>
      </c>
    </row>
    <row r="32" spans="1:10">
      <c r="A32" s="172">
        <v>32</v>
      </c>
      <c r="B32" s="46" t="s">
        <v>855</v>
      </c>
      <c r="C32" s="45"/>
      <c r="D32" s="126"/>
      <c r="E32" s="126"/>
      <c r="F32" s="128"/>
      <c r="G32" s="128"/>
      <c r="H32" s="128"/>
      <c r="I32" s="128"/>
      <c r="J32" s="128"/>
    </row>
    <row r="33" spans="1:10">
      <c r="A33" s="172">
        <v>33</v>
      </c>
      <c r="B33" s="46" t="s">
        <v>856</v>
      </c>
      <c r="C33" s="45"/>
      <c r="D33" s="126">
        <v>604</v>
      </c>
      <c r="E33" s="126"/>
      <c r="F33" s="128">
        <v>1200</v>
      </c>
      <c r="G33" s="128"/>
      <c r="H33" s="128">
        <v>1434</v>
      </c>
      <c r="I33" s="128"/>
      <c r="J33" s="128">
        <v>1500</v>
      </c>
    </row>
    <row r="34" spans="1:10">
      <c r="A34" s="172">
        <v>34</v>
      </c>
      <c r="B34" s="46" t="s">
        <v>64</v>
      </c>
      <c r="C34" s="45"/>
      <c r="D34" s="126">
        <v>433</v>
      </c>
      <c r="E34" s="126"/>
      <c r="F34" s="128">
        <v>500</v>
      </c>
      <c r="G34" s="128"/>
      <c r="H34" s="128">
        <v>744</v>
      </c>
      <c r="I34" s="128"/>
      <c r="J34" s="129">
        <v>500</v>
      </c>
    </row>
    <row r="35" spans="1:10">
      <c r="A35" s="172">
        <v>35</v>
      </c>
      <c r="B35" s="46" t="s">
        <v>633</v>
      </c>
      <c r="C35" s="45"/>
      <c r="D35" s="126">
        <v>0</v>
      </c>
      <c r="E35" s="126"/>
      <c r="F35" s="128">
        <v>0</v>
      </c>
      <c r="G35" s="128"/>
      <c r="H35" s="128">
        <v>100</v>
      </c>
      <c r="I35" s="128"/>
      <c r="J35" s="128">
        <v>0</v>
      </c>
    </row>
    <row r="36" spans="1:10">
      <c r="A36" s="172">
        <v>36</v>
      </c>
      <c r="B36" s="54" t="s">
        <v>857</v>
      </c>
      <c r="C36" s="45"/>
      <c r="D36" s="126">
        <v>11263</v>
      </c>
      <c r="E36" s="126"/>
      <c r="F36" s="128">
        <v>2500</v>
      </c>
      <c r="G36" s="128"/>
      <c r="H36" s="128">
        <v>2000</v>
      </c>
      <c r="I36" s="128"/>
      <c r="J36" s="129">
        <v>2500</v>
      </c>
    </row>
    <row r="37" spans="1:10">
      <c r="A37" s="172">
        <v>37</v>
      </c>
      <c r="B37" s="46" t="s">
        <v>848</v>
      </c>
      <c r="C37" s="45"/>
      <c r="D37" s="126">
        <v>13426</v>
      </c>
      <c r="E37" s="126"/>
      <c r="F37" s="128">
        <v>16140</v>
      </c>
      <c r="G37" s="128"/>
      <c r="H37" s="128">
        <v>15000</v>
      </c>
      <c r="I37" s="128"/>
      <c r="J37" s="129">
        <v>16140</v>
      </c>
    </row>
    <row r="38" spans="1:10">
      <c r="A38" s="172">
        <v>38</v>
      </c>
      <c r="B38" s="46" t="s">
        <v>858</v>
      </c>
      <c r="C38" s="45"/>
      <c r="D38" s="126"/>
      <c r="E38" s="126"/>
      <c r="F38" s="126"/>
      <c r="G38" s="126"/>
      <c r="H38" s="126"/>
      <c r="I38" s="126"/>
      <c r="J38" s="126"/>
    </row>
    <row r="39" spans="1:10">
      <c r="A39" s="172">
        <v>39</v>
      </c>
      <c r="B39" s="46" t="s">
        <v>859</v>
      </c>
      <c r="C39" s="45"/>
      <c r="D39" s="126"/>
      <c r="E39" s="126"/>
      <c r="F39" s="126"/>
      <c r="G39" s="126"/>
      <c r="H39" s="126"/>
      <c r="I39" s="126"/>
      <c r="J39" s="126"/>
    </row>
    <row r="40" spans="1:10">
      <c r="A40" s="172">
        <v>40</v>
      </c>
      <c r="B40" s="46" t="s">
        <v>300</v>
      </c>
      <c r="C40" s="45"/>
      <c r="D40" s="126">
        <v>7825</v>
      </c>
      <c r="E40" s="126"/>
      <c r="F40" s="126">
        <v>0</v>
      </c>
      <c r="G40" s="126"/>
      <c r="H40" s="126">
        <v>0</v>
      </c>
      <c r="I40" s="126"/>
      <c r="J40" s="126">
        <v>0</v>
      </c>
    </row>
    <row r="41" spans="1:10">
      <c r="A41" s="172">
        <v>41</v>
      </c>
      <c r="B41" s="44" t="s">
        <v>41</v>
      </c>
      <c r="C41" s="45"/>
      <c r="D41" s="126"/>
      <c r="E41" s="126"/>
      <c r="F41" s="126"/>
      <c r="G41" s="126"/>
      <c r="H41" s="126"/>
      <c r="I41" s="126"/>
      <c r="J41" s="126"/>
    </row>
    <row r="42" spans="1:10">
      <c r="A42" s="172">
        <v>42</v>
      </c>
      <c r="B42" s="54" t="s">
        <v>847</v>
      </c>
      <c r="C42" s="45"/>
      <c r="D42" s="126">
        <v>0</v>
      </c>
      <c r="E42" s="126"/>
      <c r="F42" s="158">
        <v>25000</v>
      </c>
      <c r="G42" s="126"/>
      <c r="H42" s="128">
        <v>0</v>
      </c>
      <c r="I42" s="128"/>
      <c r="J42" s="136">
        <v>50000</v>
      </c>
    </row>
    <row r="43" spans="1:10">
      <c r="A43" s="172">
        <v>43</v>
      </c>
      <c r="B43" s="46" t="s">
        <v>884</v>
      </c>
      <c r="C43" s="45"/>
      <c r="D43" s="126">
        <v>0</v>
      </c>
      <c r="E43" s="126"/>
      <c r="F43" s="158">
        <v>0</v>
      </c>
      <c r="G43" s="126"/>
      <c r="H43" s="128">
        <v>500</v>
      </c>
      <c r="I43" s="128"/>
      <c r="J43" s="158">
        <v>0</v>
      </c>
    </row>
    <row r="44" spans="1:10">
      <c r="A44" s="172">
        <v>44</v>
      </c>
      <c r="B44" s="44" t="s">
        <v>43</v>
      </c>
      <c r="C44" s="60"/>
      <c r="D44" s="131"/>
      <c r="E44" s="131"/>
      <c r="F44" s="131"/>
      <c r="G44" s="131"/>
      <c r="H44" s="131"/>
      <c r="I44" s="131"/>
      <c r="J44" s="131"/>
    </row>
    <row r="45" spans="1:10">
      <c r="A45" s="172">
        <v>45</v>
      </c>
      <c r="B45" s="59" t="s">
        <v>46</v>
      </c>
      <c r="C45" s="60"/>
      <c r="D45" s="131">
        <f>SUM(D17:D44)</f>
        <v>154891</v>
      </c>
      <c r="E45" s="131"/>
      <c r="F45" s="131">
        <f>SUM(F17:F44)</f>
        <v>177292</v>
      </c>
      <c r="G45" s="131"/>
      <c r="H45" s="129">
        <f>SUM(H17:H44)</f>
        <v>143264</v>
      </c>
      <c r="I45" s="129"/>
      <c r="J45" s="129">
        <f>SUM(J17:J44)</f>
        <v>208169</v>
      </c>
    </row>
    <row r="46" spans="1:10" ht="15.75" thickBot="1">
      <c r="A46" s="172">
        <v>46</v>
      </c>
      <c r="B46" s="59" t="s">
        <v>47</v>
      </c>
      <c r="C46" s="60"/>
      <c r="D46" s="133">
        <f>D14-D45</f>
        <v>5870</v>
      </c>
      <c r="E46" s="131"/>
      <c r="F46" s="133">
        <f>F14-F45</f>
        <v>-3652</v>
      </c>
      <c r="G46" s="131"/>
      <c r="H46" s="133">
        <f>H14-H45</f>
        <v>12492.5</v>
      </c>
      <c r="I46" s="131"/>
      <c r="J46" s="133">
        <f>J14-J45</f>
        <v>-3059</v>
      </c>
    </row>
    <row r="47" spans="1:10" ht="15.75" thickTop="1">
      <c r="A47" s="172"/>
      <c r="D47" s="164"/>
      <c r="E47" s="164"/>
      <c r="F47" s="164"/>
      <c r="G47" s="164"/>
      <c r="H47" s="164"/>
      <c r="I47" s="164"/>
      <c r="J47" s="164"/>
    </row>
    <row r="48" spans="1:10">
      <c r="A48" s="172"/>
      <c r="B48" s="72" t="s">
        <v>626</v>
      </c>
      <c r="D48" s="164" t="s">
        <v>301</v>
      </c>
      <c r="E48" s="164"/>
      <c r="F48" s="164"/>
      <c r="G48" s="164"/>
      <c r="H48" s="164"/>
      <c r="I48" s="164"/>
      <c r="J48" s="164"/>
    </row>
    <row r="49" spans="2:10">
      <c r="B49" s="169" t="s">
        <v>627</v>
      </c>
      <c r="D49" s="164"/>
      <c r="E49" s="164"/>
      <c r="F49" s="164"/>
      <c r="G49" s="164"/>
      <c r="H49" s="164"/>
      <c r="I49" s="164"/>
      <c r="J49" s="164"/>
    </row>
    <row r="50" spans="2:10">
      <c r="B50" s="169" t="s">
        <v>628</v>
      </c>
      <c r="D50" s="164"/>
      <c r="E50" s="164"/>
      <c r="F50" s="164"/>
      <c r="G50" s="164"/>
      <c r="H50" s="164"/>
      <c r="I50" s="164"/>
      <c r="J50" s="164"/>
    </row>
    <row r="51" spans="2:10">
      <c r="B51" s="169" t="s">
        <v>629</v>
      </c>
      <c r="D51" s="164"/>
      <c r="E51" s="164"/>
      <c r="F51" s="164"/>
      <c r="G51" s="164"/>
      <c r="H51" s="164"/>
      <c r="I51" s="164"/>
      <c r="J51" s="164"/>
    </row>
    <row r="52" spans="2:10">
      <c r="B52" s="169" t="s">
        <v>630</v>
      </c>
      <c r="D52" s="164"/>
      <c r="E52" s="164"/>
      <c r="F52" s="164"/>
      <c r="G52" s="164"/>
      <c r="H52" s="164"/>
      <c r="I52" s="164"/>
      <c r="J52" s="164"/>
    </row>
    <row r="53" spans="2:10">
      <c r="B53" s="169"/>
      <c r="D53" s="164"/>
      <c r="E53" s="164"/>
      <c r="F53" s="164"/>
      <c r="G53" s="164"/>
      <c r="H53" s="164"/>
      <c r="I53" s="164"/>
      <c r="J53" s="164"/>
    </row>
    <row r="54" spans="2:10">
      <c r="B54" s="84" t="s">
        <v>302</v>
      </c>
    </row>
  </sheetData>
  <printOptions gridLines="1"/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A12"/>
    </sheetView>
  </sheetViews>
  <sheetFormatPr defaultRowHeight="15"/>
  <cols>
    <col min="1" max="1" width="3.85546875" customWidth="1"/>
    <col min="2" max="2" width="25.140625" customWidth="1"/>
    <col min="3" max="3" width="2.140625" customWidth="1"/>
    <col min="4" max="4" width="14.5703125" customWidth="1"/>
    <col min="5" max="5" width="1.42578125" customWidth="1"/>
    <col min="6" max="6" width="13.85546875" customWidth="1"/>
    <col min="7" max="7" width="1.7109375" customWidth="1"/>
    <col min="8" max="8" width="14.28515625" customWidth="1"/>
    <col min="9" max="9" width="2.140625" customWidth="1"/>
    <col min="10" max="10" width="13.7109375" customWidth="1"/>
  </cols>
  <sheetData>
    <row r="1" spans="1:10" ht="15.75" thickBot="1">
      <c r="A1" s="172">
        <v>1</v>
      </c>
      <c r="B1" s="223" t="s">
        <v>522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172">
        <v>2</v>
      </c>
      <c r="B2" s="148" t="s">
        <v>531</v>
      </c>
      <c r="C2" s="224"/>
      <c r="D2" s="195"/>
      <c r="E2" s="127"/>
      <c r="F2" s="127"/>
      <c r="G2" s="127"/>
      <c r="H2" s="127"/>
      <c r="I2" s="127"/>
      <c r="J2" s="149"/>
    </row>
    <row r="3" spans="1:10">
      <c r="A3" s="172">
        <v>3</v>
      </c>
      <c r="B3" s="46" t="s">
        <v>96</v>
      </c>
      <c r="C3" s="45"/>
      <c r="D3" s="126">
        <v>6835</v>
      </c>
      <c r="E3" s="126"/>
      <c r="F3" s="128">
        <v>8000</v>
      </c>
      <c r="G3" s="128"/>
      <c r="H3" s="128">
        <v>8000</v>
      </c>
      <c r="I3" s="128"/>
      <c r="J3" s="128">
        <v>8000</v>
      </c>
    </row>
    <row r="4" spans="1:10">
      <c r="A4" s="172">
        <v>4</v>
      </c>
      <c r="B4" s="46" t="s">
        <v>303</v>
      </c>
      <c r="C4" s="45"/>
      <c r="D4" s="126">
        <v>6</v>
      </c>
      <c r="E4" s="126"/>
      <c r="F4" s="128">
        <v>0</v>
      </c>
      <c r="G4" s="128"/>
      <c r="H4" s="128">
        <v>4</v>
      </c>
      <c r="I4" s="128"/>
      <c r="J4" s="128">
        <v>0</v>
      </c>
    </row>
    <row r="5" spans="1:10">
      <c r="A5" s="172">
        <v>5</v>
      </c>
      <c r="B5" s="59" t="s">
        <v>15</v>
      </c>
      <c r="C5" s="60"/>
      <c r="D5" s="131">
        <f>SUM(D3:D4)</f>
        <v>6841</v>
      </c>
      <c r="E5" s="131"/>
      <c r="F5" s="129">
        <f>SUM(F3:F3)</f>
        <v>8000</v>
      </c>
      <c r="G5" s="129"/>
      <c r="H5" s="129">
        <f>SUM(H3:H4)</f>
        <v>8004</v>
      </c>
      <c r="I5" s="129"/>
      <c r="J5" s="129">
        <f>SUM(J3:J4)</f>
        <v>8000</v>
      </c>
    </row>
    <row r="6" spans="1:10">
      <c r="A6" s="172">
        <v>6</v>
      </c>
      <c r="B6" s="59" t="s">
        <v>16</v>
      </c>
      <c r="C6" s="45"/>
      <c r="D6" s="126"/>
      <c r="E6" s="126"/>
      <c r="F6" s="126"/>
      <c r="G6" s="126"/>
      <c r="H6" s="126"/>
      <c r="I6" s="126"/>
      <c r="J6" s="126"/>
    </row>
    <row r="7" spans="1:10">
      <c r="A7" s="172">
        <v>7</v>
      </c>
      <c r="B7" s="59" t="s">
        <v>17</v>
      </c>
      <c r="C7" s="45"/>
      <c r="D7" s="126"/>
      <c r="E7" s="126"/>
      <c r="F7" s="126"/>
      <c r="G7" s="126"/>
      <c r="H7" s="126"/>
      <c r="I7" s="126"/>
      <c r="J7" s="126"/>
    </row>
    <row r="8" spans="1:10">
      <c r="A8" s="172">
        <v>8</v>
      </c>
      <c r="B8" s="46" t="s">
        <v>304</v>
      </c>
      <c r="C8" s="45"/>
      <c r="D8" s="126">
        <v>0</v>
      </c>
      <c r="E8" s="126"/>
      <c r="F8" s="126">
        <v>6200</v>
      </c>
      <c r="G8" s="126"/>
      <c r="H8" s="126">
        <v>6200</v>
      </c>
      <c r="I8" s="126"/>
      <c r="J8" s="126">
        <v>6200</v>
      </c>
    </row>
    <row r="9" spans="1:10">
      <c r="A9" s="172">
        <v>9</v>
      </c>
      <c r="B9" s="46" t="s">
        <v>305</v>
      </c>
      <c r="C9" s="45"/>
      <c r="D9" s="126">
        <v>0</v>
      </c>
      <c r="E9" s="126"/>
      <c r="F9" s="128">
        <v>1800</v>
      </c>
      <c r="G9" s="128"/>
      <c r="H9" s="128">
        <v>1800</v>
      </c>
      <c r="I9" s="128"/>
      <c r="J9" s="128">
        <v>1800</v>
      </c>
    </row>
    <row r="10" spans="1:10">
      <c r="A10" s="172">
        <v>10</v>
      </c>
      <c r="B10" s="225" t="s">
        <v>41</v>
      </c>
      <c r="C10" s="45"/>
      <c r="D10" s="126"/>
      <c r="E10" s="126"/>
      <c r="F10" s="128"/>
      <c r="G10" s="128"/>
      <c r="H10" s="128"/>
      <c r="I10" s="128"/>
      <c r="J10" s="128"/>
    </row>
    <row r="11" spans="1:10">
      <c r="A11" s="172">
        <v>11</v>
      </c>
      <c r="B11" s="59" t="s">
        <v>46</v>
      </c>
      <c r="C11" s="60"/>
      <c r="D11" s="131">
        <f>SUM(D8:D10)</f>
        <v>0</v>
      </c>
      <c r="E11" s="131"/>
      <c r="F11" s="131">
        <f>SUM(F8:F10)</f>
        <v>8000</v>
      </c>
      <c r="G11" s="131"/>
      <c r="H11" s="129">
        <f>SUM(H8:H10)</f>
        <v>8000</v>
      </c>
      <c r="I11" s="129"/>
      <c r="J11" s="129">
        <f>SUM(J8:J10)</f>
        <v>8000</v>
      </c>
    </row>
    <row r="12" spans="1:10" ht="15.75" thickBot="1">
      <c r="A12" s="172">
        <v>12</v>
      </c>
      <c r="B12" s="59" t="s">
        <v>306</v>
      </c>
      <c r="C12" s="60"/>
      <c r="D12" s="133">
        <f>SUM(D5-D11)</f>
        <v>6841</v>
      </c>
      <c r="E12" s="131"/>
      <c r="F12" s="133">
        <f>F5-F11</f>
        <v>0</v>
      </c>
      <c r="G12" s="131"/>
      <c r="H12" s="133">
        <f>H5-H11</f>
        <v>4</v>
      </c>
      <c r="I12" s="131"/>
      <c r="J12" s="133">
        <f>J5-J11</f>
        <v>0</v>
      </c>
    </row>
    <row r="13" spans="1:10" ht="15.75" thickTop="1"/>
    <row r="14" spans="1:10">
      <c r="B14" s="203" t="s">
        <v>307</v>
      </c>
    </row>
    <row r="15" spans="1:10">
      <c r="B15" s="86"/>
    </row>
    <row r="16" spans="1:10">
      <c r="B16" s="80" t="s">
        <v>634</v>
      </c>
    </row>
  </sheetData>
  <printOptions gridLines="1"/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H9" sqref="H9"/>
    </sheetView>
  </sheetViews>
  <sheetFormatPr defaultRowHeight="15"/>
  <cols>
    <col min="1" max="1" width="3.42578125" customWidth="1"/>
    <col min="2" max="2" width="30.28515625" customWidth="1"/>
    <col min="3" max="3" width="1.85546875" customWidth="1"/>
    <col min="4" max="4" width="14.7109375" customWidth="1"/>
    <col min="5" max="5" width="2" customWidth="1"/>
    <col min="6" max="6" width="12.28515625" customWidth="1"/>
    <col min="7" max="7" width="1.42578125" customWidth="1"/>
    <col min="8" max="8" width="13.5703125" customWidth="1"/>
    <col min="9" max="9" width="2" customWidth="1"/>
    <col min="10" max="10" width="13.28515625" customWidth="1"/>
  </cols>
  <sheetData>
    <row r="1" spans="1:10" ht="15.75" thickBot="1">
      <c r="A1" s="172">
        <v>1</v>
      </c>
      <c r="B1" s="42" t="s">
        <v>523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48" t="s">
        <v>96</v>
      </c>
      <c r="C3" s="154"/>
      <c r="D3" s="128">
        <v>75188</v>
      </c>
      <c r="E3" s="128"/>
      <c r="F3" s="128">
        <v>78950</v>
      </c>
      <c r="G3" s="128"/>
      <c r="H3" s="128">
        <v>78950</v>
      </c>
      <c r="I3" s="129"/>
      <c r="J3" s="128">
        <v>78950</v>
      </c>
    </row>
    <row r="4" spans="1:10">
      <c r="A4" s="172">
        <v>4</v>
      </c>
      <c r="B4" s="102" t="s">
        <v>308</v>
      </c>
      <c r="C4" s="103"/>
      <c r="D4" s="126">
        <v>1115</v>
      </c>
      <c r="E4" s="126"/>
      <c r="F4" s="128">
        <v>1115</v>
      </c>
      <c r="G4" s="128"/>
      <c r="H4" s="128">
        <v>1324</v>
      </c>
      <c r="I4" s="128"/>
      <c r="J4" s="128">
        <v>1115</v>
      </c>
    </row>
    <row r="5" spans="1:10">
      <c r="A5" s="172">
        <v>5</v>
      </c>
      <c r="B5" s="102" t="s">
        <v>309</v>
      </c>
      <c r="C5" s="103"/>
      <c r="D5" s="126">
        <v>31605</v>
      </c>
      <c r="E5" s="126"/>
      <c r="F5" s="128">
        <v>43375</v>
      </c>
      <c r="G5" s="128"/>
      <c r="H5" s="158">
        <v>28712</v>
      </c>
      <c r="I5" s="128"/>
      <c r="J5" s="129">
        <v>38017</v>
      </c>
    </row>
    <row r="6" spans="1:10">
      <c r="A6" s="172">
        <v>6</v>
      </c>
      <c r="B6" s="102" t="s">
        <v>794</v>
      </c>
      <c r="C6" s="103"/>
      <c r="D6" s="126">
        <v>5002</v>
      </c>
      <c r="E6" s="126"/>
      <c r="F6" s="128">
        <v>1000</v>
      </c>
      <c r="G6" s="128"/>
      <c r="H6" s="128">
        <v>6000</v>
      </c>
      <c r="I6" s="128"/>
      <c r="J6" s="128">
        <v>2000</v>
      </c>
    </row>
    <row r="7" spans="1:10">
      <c r="A7" s="172">
        <v>7</v>
      </c>
      <c r="B7" s="102" t="s">
        <v>310</v>
      </c>
      <c r="C7" s="103"/>
      <c r="D7" s="126">
        <v>5000</v>
      </c>
      <c r="E7" s="126"/>
      <c r="F7" s="128">
        <v>2500</v>
      </c>
      <c r="G7" s="128"/>
      <c r="H7" s="128">
        <v>5000</v>
      </c>
      <c r="I7" s="128"/>
      <c r="J7" s="128">
        <v>2500</v>
      </c>
    </row>
    <row r="8" spans="1:10">
      <c r="A8" s="172">
        <v>8</v>
      </c>
      <c r="B8" s="148" t="s">
        <v>188</v>
      </c>
      <c r="C8" s="103"/>
      <c r="D8" s="126">
        <v>0</v>
      </c>
      <c r="E8" s="126"/>
      <c r="F8" s="128">
        <v>28003</v>
      </c>
      <c r="G8" s="128"/>
      <c r="H8" s="128">
        <v>28003</v>
      </c>
      <c r="I8" s="128"/>
      <c r="J8" s="129">
        <v>0</v>
      </c>
    </row>
    <row r="9" spans="1:10">
      <c r="A9" s="172">
        <v>9</v>
      </c>
      <c r="B9" s="112" t="s">
        <v>793</v>
      </c>
      <c r="C9" s="103"/>
      <c r="D9" s="126">
        <v>2638</v>
      </c>
      <c r="E9" s="126"/>
      <c r="F9" s="128">
        <v>0</v>
      </c>
      <c r="G9" s="128"/>
      <c r="H9" s="129">
        <v>94</v>
      </c>
      <c r="I9" s="128"/>
      <c r="J9" s="128">
        <v>0</v>
      </c>
    </row>
    <row r="10" spans="1:10">
      <c r="A10" s="172">
        <v>10</v>
      </c>
      <c r="B10" s="115" t="s">
        <v>15</v>
      </c>
      <c r="C10" s="110"/>
      <c r="D10" s="131">
        <f>SUM(D3:D9)</f>
        <v>120548</v>
      </c>
      <c r="E10" s="131"/>
      <c r="F10" s="129">
        <f>SUM(F3:F9)</f>
        <v>154943</v>
      </c>
      <c r="G10" s="129"/>
      <c r="H10" s="129">
        <f>SUM(H3:H9)</f>
        <v>148083</v>
      </c>
      <c r="I10" s="129"/>
      <c r="J10" s="129">
        <f>SUM(J3:J9)</f>
        <v>122582</v>
      </c>
    </row>
    <row r="11" spans="1:10">
      <c r="A11" s="172">
        <v>11</v>
      </c>
      <c r="B11" s="111" t="s">
        <v>16</v>
      </c>
      <c r="C11" s="103"/>
      <c r="D11" s="126"/>
      <c r="E11" s="126"/>
      <c r="F11" s="128"/>
      <c r="G11" s="128"/>
      <c r="H11" s="128"/>
      <c r="I11" s="128"/>
      <c r="J11" s="128"/>
    </row>
    <row r="12" spans="1:10">
      <c r="A12" s="172">
        <v>12</v>
      </c>
      <c r="B12" s="111" t="s">
        <v>17</v>
      </c>
      <c r="C12" s="103"/>
      <c r="D12" s="126"/>
      <c r="E12" s="126"/>
      <c r="F12" s="128"/>
      <c r="G12" s="128"/>
      <c r="H12" s="128"/>
      <c r="I12" s="128"/>
      <c r="J12" s="128"/>
    </row>
    <row r="13" spans="1:10">
      <c r="A13" s="172">
        <v>13</v>
      </c>
      <c r="B13" s="102" t="s">
        <v>862</v>
      </c>
      <c r="C13" s="103"/>
      <c r="D13" s="126">
        <v>34834</v>
      </c>
      <c r="E13" s="126"/>
      <c r="F13" s="128">
        <v>41500</v>
      </c>
      <c r="G13" s="128"/>
      <c r="H13" s="128">
        <v>40366</v>
      </c>
      <c r="I13" s="128"/>
      <c r="J13" s="129">
        <v>41444</v>
      </c>
    </row>
    <row r="14" spans="1:10">
      <c r="A14" s="172">
        <v>14</v>
      </c>
      <c r="B14" s="102" t="s">
        <v>104</v>
      </c>
      <c r="C14" s="103"/>
      <c r="D14" s="126">
        <v>2160</v>
      </c>
      <c r="E14" s="126"/>
      <c r="F14" s="128">
        <v>2573</v>
      </c>
      <c r="G14" s="128"/>
      <c r="H14" s="128">
        <v>2503</v>
      </c>
      <c r="I14" s="128"/>
      <c r="J14" s="128">
        <v>2569</v>
      </c>
    </row>
    <row r="15" spans="1:10">
      <c r="A15" s="172">
        <v>15</v>
      </c>
      <c r="B15" s="102" t="s">
        <v>20</v>
      </c>
      <c r="C15" s="103"/>
      <c r="D15" s="126">
        <v>505</v>
      </c>
      <c r="E15" s="126"/>
      <c r="F15" s="128">
        <v>602</v>
      </c>
      <c r="G15" s="128"/>
      <c r="H15" s="128">
        <v>585</v>
      </c>
      <c r="I15" s="128"/>
      <c r="J15" s="128">
        <v>601</v>
      </c>
    </row>
    <row r="16" spans="1:10">
      <c r="A16" s="172">
        <v>16</v>
      </c>
      <c r="B16" s="111" t="s">
        <v>22</v>
      </c>
      <c r="C16" s="103"/>
      <c r="D16" s="126"/>
      <c r="E16" s="126"/>
      <c r="F16" s="128"/>
      <c r="G16" s="128"/>
      <c r="H16" s="128"/>
      <c r="I16" s="128"/>
      <c r="J16" s="128"/>
    </row>
    <row r="17" spans="1:10">
      <c r="A17" s="172">
        <v>17</v>
      </c>
      <c r="B17" s="102" t="s">
        <v>311</v>
      </c>
      <c r="C17" s="103"/>
      <c r="D17" s="126">
        <v>9000</v>
      </c>
      <c r="E17" s="126"/>
      <c r="F17" s="128">
        <v>9000</v>
      </c>
      <c r="G17" s="128"/>
      <c r="H17" s="128">
        <v>9000</v>
      </c>
      <c r="I17" s="128"/>
      <c r="J17" s="128">
        <v>9000</v>
      </c>
    </row>
    <row r="18" spans="1:10">
      <c r="A18" s="172">
        <v>18</v>
      </c>
      <c r="B18" s="102" t="s">
        <v>863</v>
      </c>
      <c r="C18" s="103"/>
      <c r="D18" s="126">
        <v>35</v>
      </c>
      <c r="E18" s="126"/>
      <c r="F18" s="128">
        <v>740</v>
      </c>
      <c r="G18" s="128"/>
      <c r="H18" s="128">
        <v>25</v>
      </c>
      <c r="I18" s="128"/>
      <c r="J18" s="128">
        <v>250</v>
      </c>
    </row>
    <row r="19" spans="1:10">
      <c r="A19" s="172">
        <v>19</v>
      </c>
      <c r="B19" s="102" t="s">
        <v>864</v>
      </c>
      <c r="C19" s="103"/>
      <c r="D19" s="126">
        <v>465</v>
      </c>
      <c r="E19" s="126"/>
      <c r="F19" s="128">
        <v>1075</v>
      </c>
      <c r="G19" s="128"/>
      <c r="H19" s="128">
        <v>470</v>
      </c>
      <c r="I19" s="128"/>
      <c r="J19" s="128">
        <v>750</v>
      </c>
    </row>
    <row r="20" spans="1:10">
      <c r="A20" s="172">
        <v>20</v>
      </c>
      <c r="B20" s="102" t="s">
        <v>885</v>
      </c>
      <c r="C20" s="103"/>
      <c r="D20" s="126">
        <v>1415</v>
      </c>
      <c r="E20" s="126"/>
      <c r="F20" s="128">
        <v>1800</v>
      </c>
      <c r="G20" s="128"/>
      <c r="H20" s="128">
        <v>1450</v>
      </c>
      <c r="I20" s="128"/>
      <c r="J20" s="128">
        <v>1800</v>
      </c>
    </row>
    <row r="21" spans="1:10">
      <c r="A21" s="172">
        <v>21</v>
      </c>
      <c r="B21" s="102" t="s">
        <v>865</v>
      </c>
      <c r="C21" s="103"/>
      <c r="D21" s="126">
        <v>13</v>
      </c>
      <c r="E21" s="126"/>
      <c r="F21" s="128">
        <v>75</v>
      </c>
      <c r="G21" s="128"/>
      <c r="H21" s="128">
        <v>149</v>
      </c>
      <c r="I21" s="128"/>
      <c r="J21" s="128">
        <v>200</v>
      </c>
    </row>
    <row r="22" spans="1:10">
      <c r="A22" s="172">
        <v>22</v>
      </c>
      <c r="B22" s="102" t="s">
        <v>312</v>
      </c>
      <c r="C22" s="103"/>
      <c r="D22" s="126">
        <v>24056</v>
      </c>
      <c r="E22" s="126"/>
      <c r="F22" s="128">
        <v>27000</v>
      </c>
      <c r="G22" s="128"/>
      <c r="H22" s="161">
        <v>18000</v>
      </c>
      <c r="I22" s="161"/>
      <c r="J22" s="161">
        <v>22000</v>
      </c>
    </row>
    <row r="23" spans="1:10">
      <c r="A23" s="172">
        <v>23</v>
      </c>
      <c r="B23" s="107" t="s">
        <v>313</v>
      </c>
      <c r="C23" s="108"/>
      <c r="D23" s="128">
        <v>2300</v>
      </c>
      <c r="E23" s="128"/>
      <c r="F23" s="128">
        <v>2400</v>
      </c>
      <c r="G23" s="128"/>
      <c r="H23" s="128">
        <v>2300</v>
      </c>
      <c r="I23" s="128"/>
      <c r="J23" s="128">
        <v>2400</v>
      </c>
    </row>
    <row r="24" spans="1:10">
      <c r="A24" s="172">
        <v>24</v>
      </c>
      <c r="B24" s="27" t="s">
        <v>692</v>
      </c>
      <c r="C24" s="103"/>
      <c r="D24" s="126">
        <v>10966</v>
      </c>
      <c r="E24" s="126"/>
      <c r="F24" s="128">
        <v>13159</v>
      </c>
      <c r="G24" s="128"/>
      <c r="H24" s="128">
        <v>11226</v>
      </c>
      <c r="I24" s="128"/>
      <c r="J24" s="129">
        <v>13134</v>
      </c>
    </row>
    <row r="25" spans="1:10">
      <c r="A25" s="172">
        <v>25</v>
      </c>
      <c r="B25" s="102" t="s">
        <v>60</v>
      </c>
      <c r="C25" s="103"/>
      <c r="D25" s="126">
        <v>6625</v>
      </c>
      <c r="E25" s="126"/>
      <c r="F25" s="128">
        <v>8500</v>
      </c>
      <c r="G25" s="126"/>
      <c r="H25" s="128">
        <v>5441</v>
      </c>
      <c r="I25" s="128"/>
      <c r="J25" s="128">
        <v>7500</v>
      </c>
    </row>
    <row r="26" spans="1:10">
      <c r="A26" s="172">
        <v>26</v>
      </c>
      <c r="B26" s="102" t="s">
        <v>61</v>
      </c>
      <c r="C26" s="103"/>
      <c r="D26" s="126">
        <v>2959</v>
      </c>
      <c r="E26" s="126"/>
      <c r="F26" s="128">
        <v>3500</v>
      </c>
      <c r="G26" s="126"/>
      <c r="H26" s="128">
        <v>3046</v>
      </c>
      <c r="I26" s="128"/>
      <c r="J26" s="128">
        <v>3500</v>
      </c>
    </row>
    <row r="27" spans="1:10">
      <c r="A27" s="172">
        <v>27</v>
      </c>
      <c r="B27" s="102" t="s">
        <v>866</v>
      </c>
      <c r="C27" s="103"/>
      <c r="D27" s="126">
        <v>140</v>
      </c>
      <c r="E27" s="126"/>
      <c r="F27" s="128">
        <v>2500</v>
      </c>
      <c r="G27" s="126"/>
      <c r="H27" s="128">
        <v>1000</v>
      </c>
      <c r="I27" s="128"/>
      <c r="J27" s="128">
        <v>2500</v>
      </c>
    </row>
    <row r="28" spans="1:10">
      <c r="A28" s="172">
        <v>28</v>
      </c>
      <c r="B28" s="112" t="s">
        <v>867</v>
      </c>
      <c r="C28" s="103"/>
      <c r="D28" s="126">
        <v>2270</v>
      </c>
      <c r="E28" s="126"/>
      <c r="F28" s="128">
        <v>1500</v>
      </c>
      <c r="G28" s="126"/>
      <c r="H28" s="129">
        <v>1500</v>
      </c>
      <c r="I28" s="128"/>
      <c r="J28" s="128">
        <v>1500</v>
      </c>
    </row>
    <row r="29" spans="1:10">
      <c r="A29" s="172">
        <v>29</v>
      </c>
      <c r="B29" s="102" t="s">
        <v>314</v>
      </c>
      <c r="C29" s="103"/>
      <c r="D29" s="126">
        <v>2415</v>
      </c>
      <c r="E29" s="126"/>
      <c r="F29" s="128">
        <v>3000</v>
      </c>
      <c r="G29" s="126"/>
      <c r="H29" s="128">
        <v>1500</v>
      </c>
      <c r="I29" s="128"/>
      <c r="J29" s="128">
        <v>2000</v>
      </c>
    </row>
    <row r="30" spans="1:10">
      <c r="A30" s="172">
        <v>30</v>
      </c>
      <c r="B30" s="112" t="s">
        <v>315</v>
      </c>
      <c r="C30" s="103"/>
      <c r="D30" s="126">
        <v>2946</v>
      </c>
      <c r="E30" s="126"/>
      <c r="F30" s="126">
        <v>2000</v>
      </c>
      <c r="G30" s="126"/>
      <c r="H30" s="129">
        <v>1000</v>
      </c>
      <c r="I30" s="128"/>
      <c r="J30" s="128">
        <v>1500</v>
      </c>
    </row>
    <row r="31" spans="1:10">
      <c r="A31" s="172">
        <v>31</v>
      </c>
      <c r="B31" s="10" t="s">
        <v>38</v>
      </c>
      <c r="C31" s="103"/>
      <c r="D31" s="126">
        <v>1000</v>
      </c>
      <c r="E31" s="126"/>
      <c r="F31" s="126">
        <v>1000</v>
      </c>
      <c r="G31" s="126"/>
      <c r="H31" s="128">
        <v>1000</v>
      </c>
      <c r="I31" s="128"/>
      <c r="J31" s="128">
        <v>1000</v>
      </c>
    </row>
    <row r="32" spans="1:10">
      <c r="A32" s="172">
        <v>32</v>
      </c>
      <c r="B32" s="114" t="s">
        <v>796</v>
      </c>
      <c r="C32" s="103"/>
      <c r="D32" s="126">
        <v>11471</v>
      </c>
      <c r="E32" s="126"/>
      <c r="F32" s="126">
        <v>33500</v>
      </c>
      <c r="G32" s="126"/>
      <c r="H32" s="128">
        <v>317</v>
      </c>
      <c r="I32" s="128"/>
      <c r="J32" s="129">
        <v>4000</v>
      </c>
    </row>
    <row r="33" spans="1:10">
      <c r="A33" s="172">
        <v>33</v>
      </c>
      <c r="B33" s="114" t="s">
        <v>868</v>
      </c>
      <c r="C33" s="103"/>
      <c r="D33" s="126"/>
      <c r="E33" s="126"/>
      <c r="F33" s="126"/>
      <c r="G33" s="126"/>
      <c r="H33" s="128"/>
      <c r="I33" s="128"/>
      <c r="J33" s="129"/>
    </row>
    <row r="34" spans="1:10">
      <c r="A34" s="172">
        <v>34</v>
      </c>
      <c r="B34" s="114" t="s">
        <v>316</v>
      </c>
      <c r="C34" s="103"/>
      <c r="D34" s="126">
        <v>0</v>
      </c>
      <c r="E34" s="126"/>
      <c r="F34" s="126">
        <v>0</v>
      </c>
      <c r="G34" s="126"/>
      <c r="H34" s="128">
        <v>28003</v>
      </c>
      <c r="I34" s="128"/>
      <c r="J34" s="129">
        <v>0</v>
      </c>
    </row>
    <row r="35" spans="1:10">
      <c r="A35" s="172">
        <v>35</v>
      </c>
      <c r="B35" s="111" t="s">
        <v>41</v>
      </c>
      <c r="C35" s="103"/>
      <c r="D35" s="126"/>
      <c r="E35" s="126"/>
      <c r="F35" s="126"/>
      <c r="G35" s="126"/>
      <c r="H35" s="128"/>
      <c r="I35" s="126"/>
      <c r="J35" s="126"/>
    </row>
    <row r="36" spans="1:10">
      <c r="A36" s="172">
        <v>36</v>
      </c>
      <c r="B36" s="102" t="s">
        <v>869</v>
      </c>
      <c r="C36" s="103"/>
      <c r="D36" s="126">
        <v>2500</v>
      </c>
      <c r="E36" s="126"/>
      <c r="F36" s="128">
        <v>2500</v>
      </c>
      <c r="G36" s="126"/>
      <c r="H36" s="128">
        <v>2500</v>
      </c>
      <c r="I36" s="126"/>
      <c r="J36" s="128">
        <v>2500</v>
      </c>
    </row>
    <row r="37" spans="1:10">
      <c r="A37" s="172">
        <v>37</v>
      </c>
      <c r="B37" s="112" t="s">
        <v>861</v>
      </c>
      <c r="C37" s="103"/>
      <c r="D37" s="126">
        <v>0</v>
      </c>
      <c r="E37" s="126"/>
      <c r="F37" s="128">
        <v>2000</v>
      </c>
      <c r="G37" s="126"/>
      <c r="H37" s="128">
        <v>0</v>
      </c>
      <c r="I37" s="126"/>
      <c r="J37" s="128">
        <v>2000</v>
      </c>
    </row>
    <row r="38" spans="1:10">
      <c r="A38" s="172">
        <v>38</v>
      </c>
      <c r="B38" s="115" t="s">
        <v>46</v>
      </c>
      <c r="C38" s="110"/>
      <c r="D38" s="131">
        <f>SUM(D13:D37)</f>
        <v>118075</v>
      </c>
      <c r="E38" s="131"/>
      <c r="F38" s="131">
        <f>SUM(F13:F37)</f>
        <v>159924</v>
      </c>
      <c r="G38" s="131"/>
      <c r="H38" s="129">
        <f>SUM(H13:H37)</f>
        <v>131381</v>
      </c>
      <c r="I38" s="129"/>
      <c r="J38" s="129">
        <f>SUM(J13:J37)</f>
        <v>122148</v>
      </c>
    </row>
    <row r="39" spans="1:10" ht="15.75" thickBot="1">
      <c r="A39" s="172">
        <v>39</v>
      </c>
      <c r="B39" s="115" t="s">
        <v>47</v>
      </c>
      <c r="C39" s="110"/>
      <c r="D39" s="133">
        <f>D10-D38</f>
        <v>2473</v>
      </c>
      <c r="E39" s="131"/>
      <c r="F39" s="133">
        <f>F10-F38</f>
        <v>-4981</v>
      </c>
      <c r="G39" s="131"/>
      <c r="H39" s="133">
        <f>H10-H38</f>
        <v>16702</v>
      </c>
      <c r="I39" s="131"/>
      <c r="J39" s="133">
        <f>J10-J38</f>
        <v>434</v>
      </c>
    </row>
    <row r="40" spans="1:10" ht="15.75" thickTop="1">
      <c r="A40" s="172"/>
      <c r="B40" s="115"/>
      <c r="C40" s="110"/>
      <c r="D40" s="135"/>
      <c r="E40" s="131"/>
      <c r="F40" s="135"/>
      <c r="G40" s="131"/>
      <c r="H40" s="135"/>
      <c r="I40" s="131"/>
      <c r="J40" s="135"/>
    </row>
    <row r="41" spans="1:10">
      <c r="A41" s="172"/>
      <c r="B41" s="72" t="s">
        <v>635</v>
      </c>
      <c r="D41" s="164"/>
      <c r="E41" s="164"/>
      <c r="F41" s="164"/>
      <c r="G41" s="164"/>
      <c r="H41" s="164"/>
      <c r="I41" s="164"/>
      <c r="J41" s="165"/>
    </row>
    <row r="42" spans="1:10">
      <c r="A42" s="172"/>
      <c r="B42" s="169" t="s">
        <v>636</v>
      </c>
      <c r="D42" s="227" t="s">
        <v>317</v>
      </c>
      <c r="E42" s="164"/>
      <c r="F42" s="164"/>
      <c r="G42" s="164"/>
      <c r="H42" s="164"/>
      <c r="I42" s="164"/>
      <c r="J42" s="164"/>
    </row>
    <row r="43" spans="1:10">
      <c r="A43" s="172"/>
      <c r="B43" s="169" t="s">
        <v>637</v>
      </c>
      <c r="D43" s="164"/>
      <c r="E43" s="164"/>
      <c r="F43" s="164"/>
      <c r="G43" s="164"/>
      <c r="H43" s="164"/>
      <c r="I43" s="164"/>
      <c r="J43" s="164"/>
    </row>
    <row r="44" spans="1:10">
      <c r="A44" s="172"/>
      <c r="B44" s="169" t="s">
        <v>638</v>
      </c>
      <c r="D44" s="104"/>
      <c r="E44" s="104"/>
      <c r="F44" s="104"/>
      <c r="G44" s="104"/>
      <c r="H44" s="104"/>
      <c r="I44" s="164"/>
      <c r="J44" s="164"/>
    </row>
    <row r="45" spans="1:10">
      <c r="A45" s="172"/>
      <c r="B45" s="169"/>
      <c r="D45" s="104"/>
      <c r="E45" s="104"/>
      <c r="F45" s="104"/>
      <c r="G45" s="104"/>
      <c r="H45" s="104"/>
      <c r="I45" s="164"/>
      <c r="J45" s="164"/>
    </row>
    <row r="46" spans="1:10">
      <c r="A46" s="172"/>
      <c r="B46" s="82" t="s">
        <v>319</v>
      </c>
      <c r="D46" s="164"/>
      <c r="E46" s="164"/>
      <c r="F46" s="164"/>
      <c r="G46" s="164"/>
      <c r="H46" s="164"/>
      <c r="I46" s="164"/>
      <c r="J46" s="164"/>
    </row>
    <row r="47" spans="1:10">
      <c r="A47" s="82"/>
      <c r="B47" s="82" t="s">
        <v>318</v>
      </c>
      <c r="C47" s="82"/>
      <c r="D47" s="82"/>
    </row>
    <row r="48" spans="1:10">
      <c r="A48" s="82"/>
      <c r="B48" s="209" t="s">
        <v>795</v>
      </c>
      <c r="C48" s="82"/>
      <c r="D48" s="82"/>
    </row>
    <row r="49" spans="1:4">
      <c r="A49" s="82"/>
      <c r="B49" s="82"/>
      <c r="C49" s="82"/>
      <c r="D49" s="82"/>
    </row>
    <row r="50" spans="1:4">
      <c r="A50" s="82"/>
      <c r="B50" s="82"/>
      <c r="C50" s="82"/>
      <c r="D50" s="82"/>
    </row>
    <row r="51" spans="1:4">
      <c r="A51" s="82"/>
      <c r="B51" s="82"/>
      <c r="C51" s="82"/>
      <c r="D51" s="82"/>
    </row>
    <row r="52" spans="1:4">
      <c r="A52" s="82"/>
      <c r="B52" s="82"/>
      <c r="C52" s="82"/>
      <c r="D52" s="82"/>
    </row>
    <row r="54" spans="1:4">
      <c r="B54" s="84" t="s">
        <v>320</v>
      </c>
    </row>
  </sheetData>
  <hyperlinks>
    <hyperlink ref="D42" r:id="rId1"/>
  </hyperlinks>
  <printOptions gridLines="1"/>
  <pageMargins left="0.25" right="0.25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3" sqref="H3"/>
    </sheetView>
  </sheetViews>
  <sheetFormatPr defaultRowHeight="15"/>
  <cols>
    <col min="1" max="1" width="2.85546875" customWidth="1"/>
    <col min="2" max="2" width="27.28515625" customWidth="1"/>
    <col min="3" max="3" width="2.140625" customWidth="1"/>
    <col min="4" max="4" width="12.5703125" customWidth="1"/>
    <col min="5" max="5" width="2.42578125" customWidth="1"/>
    <col min="6" max="6" width="14.85546875" customWidth="1"/>
    <col min="7" max="7" width="2.140625" customWidth="1"/>
    <col min="8" max="8" width="14.140625" customWidth="1"/>
    <col min="9" max="9" width="1.85546875" customWidth="1"/>
    <col min="10" max="10" width="12.7109375" customWidth="1"/>
  </cols>
  <sheetData>
    <row r="1" spans="1:10" ht="15.75" thickBot="1">
      <c r="A1" s="172">
        <v>1</v>
      </c>
      <c r="B1" s="42" t="s">
        <v>321</v>
      </c>
      <c r="C1" s="228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172">
        <v>2</v>
      </c>
      <c r="B2" s="191" t="s">
        <v>524</v>
      </c>
      <c r="C2" s="103"/>
      <c r="D2" s="127"/>
      <c r="E2" s="127"/>
      <c r="F2" s="127"/>
      <c r="G2" s="127"/>
      <c r="H2" s="127"/>
      <c r="I2" s="127"/>
      <c r="J2" s="127"/>
    </row>
    <row r="3" spans="1:10">
      <c r="A3" s="172">
        <v>3</v>
      </c>
      <c r="B3" s="102" t="s">
        <v>322</v>
      </c>
      <c r="C3" s="103"/>
      <c r="D3" s="126">
        <v>141829</v>
      </c>
      <c r="E3" s="126"/>
      <c r="F3" s="126">
        <v>0</v>
      </c>
      <c r="G3" s="126"/>
      <c r="H3" s="128">
        <v>26431</v>
      </c>
      <c r="I3" s="128"/>
      <c r="J3" s="128">
        <v>0</v>
      </c>
    </row>
    <row r="4" spans="1:10">
      <c r="A4" s="172">
        <v>4</v>
      </c>
      <c r="B4" s="102" t="s">
        <v>323</v>
      </c>
      <c r="C4" s="103"/>
      <c r="D4" s="126">
        <v>6466</v>
      </c>
      <c r="E4" s="126"/>
      <c r="F4" s="126">
        <v>0</v>
      </c>
      <c r="G4" s="126"/>
      <c r="H4" s="128">
        <v>9069</v>
      </c>
      <c r="I4" s="128"/>
      <c r="J4" s="128">
        <v>0</v>
      </c>
    </row>
    <row r="5" spans="1:10">
      <c r="A5" s="172">
        <v>5</v>
      </c>
      <c r="B5" s="115" t="s">
        <v>15</v>
      </c>
      <c r="C5" s="110"/>
      <c r="D5" s="131">
        <f>SUM(D3:D4)</f>
        <v>148295</v>
      </c>
      <c r="E5" s="131"/>
      <c r="F5" s="131">
        <f>SUM(F3:F4)</f>
        <v>0</v>
      </c>
      <c r="G5" s="131"/>
      <c r="H5" s="129">
        <f>SUM(H3:H4)</f>
        <v>35500</v>
      </c>
      <c r="I5" s="129"/>
      <c r="J5" s="129">
        <f>SUM(J3:J4)</f>
        <v>0</v>
      </c>
    </row>
    <row r="6" spans="1:10">
      <c r="A6" s="172">
        <v>6</v>
      </c>
      <c r="B6" s="111" t="s">
        <v>16</v>
      </c>
      <c r="C6" s="103"/>
      <c r="D6" s="126"/>
      <c r="E6" s="126"/>
      <c r="F6" s="126"/>
      <c r="G6" s="126"/>
      <c r="H6" s="128"/>
      <c r="I6" s="128"/>
      <c r="J6" s="128"/>
    </row>
    <row r="7" spans="1:10">
      <c r="A7" s="172">
        <v>7</v>
      </c>
      <c r="B7" s="111" t="s">
        <v>22</v>
      </c>
      <c r="C7" s="103"/>
      <c r="D7" s="126"/>
      <c r="E7" s="126"/>
      <c r="F7" s="126"/>
      <c r="G7" s="126"/>
      <c r="H7" s="128"/>
      <c r="I7" s="128"/>
      <c r="J7" s="128"/>
    </row>
    <row r="8" spans="1:10">
      <c r="A8" s="172">
        <v>8</v>
      </c>
      <c r="B8" s="102" t="s">
        <v>324</v>
      </c>
      <c r="C8" s="103"/>
      <c r="D8" s="126">
        <v>0</v>
      </c>
      <c r="E8" s="126"/>
      <c r="F8" s="126">
        <v>0</v>
      </c>
      <c r="G8" s="126"/>
      <c r="H8" s="128">
        <v>0</v>
      </c>
      <c r="I8" s="128"/>
      <c r="J8" s="128">
        <v>0</v>
      </c>
    </row>
    <row r="9" spans="1:10">
      <c r="A9" s="172">
        <v>9</v>
      </c>
      <c r="B9" s="112" t="s">
        <v>46</v>
      </c>
      <c r="C9" s="110"/>
      <c r="D9" s="131">
        <v>0</v>
      </c>
      <c r="E9" s="131"/>
      <c r="F9" s="131">
        <f>SUM(F8:F8)</f>
        <v>0</v>
      </c>
      <c r="G9" s="131"/>
      <c r="H9" s="129">
        <f>SUM(H8:H8)</f>
        <v>0</v>
      </c>
      <c r="I9" s="129"/>
      <c r="J9" s="129">
        <f>SUM(J8:J8)</f>
        <v>0</v>
      </c>
    </row>
    <row r="10" spans="1:10" ht="15.75" thickBot="1">
      <c r="A10" s="172">
        <v>10</v>
      </c>
      <c r="B10" s="115" t="s">
        <v>47</v>
      </c>
      <c r="C10" s="110"/>
      <c r="D10" s="133">
        <f xml:space="preserve"> SUM(D5-D9)</f>
        <v>148295</v>
      </c>
      <c r="E10" s="131"/>
      <c r="F10" s="133">
        <f>F5-F9</f>
        <v>0</v>
      </c>
      <c r="G10" s="131"/>
      <c r="H10" s="133">
        <f>H5-H9</f>
        <v>35500</v>
      </c>
      <c r="I10" s="131"/>
      <c r="J10" s="133">
        <f>J5-J9</f>
        <v>0</v>
      </c>
    </row>
    <row r="11" spans="1:10" ht="15.75" thickTop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>
      <c r="A12" s="164" t="s">
        <v>75</v>
      </c>
      <c r="B12" s="229" t="s">
        <v>325</v>
      </c>
      <c r="C12" s="164"/>
      <c r="D12" s="164"/>
      <c r="E12" s="164"/>
      <c r="F12" s="164"/>
      <c r="G12" s="164"/>
      <c r="H12" s="164"/>
      <c r="I12" s="164"/>
      <c r="J12" s="164"/>
    </row>
    <row r="13" spans="1:10">
      <c r="A13" s="164"/>
      <c r="B13" s="229" t="s">
        <v>326</v>
      </c>
      <c r="C13" s="164"/>
      <c r="D13" s="164"/>
      <c r="E13" s="164"/>
      <c r="F13" s="164"/>
      <c r="G13" s="164"/>
      <c r="H13" s="164"/>
      <c r="I13" s="164"/>
      <c r="J13" s="164"/>
    </row>
    <row r="15" spans="1:10">
      <c r="B15" s="84" t="s">
        <v>321</v>
      </c>
    </row>
  </sheetData>
  <printOptions gridLines="1"/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7" workbookViewId="0">
      <selection activeCell="A18" sqref="A18:A29"/>
    </sheetView>
  </sheetViews>
  <sheetFormatPr defaultRowHeight="15"/>
  <cols>
    <col min="1" max="1" width="3.7109375" customWidth="1"/>
    <col min="2" max="2" width="36.42578125" customWidth="1"/>
    <col min="3" max="3" width="1.7109375" customWidth="1"/>
    <col min="4" max="4" width="12.5703125" customWidth="1"/>
    <col min="5" max="5" width="1.85546875" customWidth="1"/>
    <col min="6" max="6" width="13.42578125" customWidth="1"/>
    <col min="7" max="7" width="1.5703125" customWidth="1"/>
    <col min="8" max="8" width="14.28515625" customWidth="1"/>
    <col min="9" max="9" width="1.7109375" customWidth="1"/>
    <col min="10" max="10" width="14.5703125" customWidth="1"/>
  </cols>
  <sheetData>
    <row r="1" spans="1:10" ht="15.75" thickBot="1">
      <c r="A1" s="164">
        <v>1</v>
      </c>
      <c r="B1" s="230" t="s">
        <v>525</v>
      </c>
      <c r="C1" s="231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64">
        <v>2</v>
      </c>
      <c r="B2" s="231" t="s">
        <v>1</v>
      </c>
      <c r="C2" s="164"/>
      <c r="D2" s="232" t="s">
        <v>2</v>
      </c>
      <c r="E2" s="232"/>
      <c r="F2" s="233" t="s">
        <v>3</v>
      </c>
      <c r="G2" s="233"/>
      <c r="H2" s="233" t="s">
        <v>4</v>
      </c>
      <c r="I2" s="233"/>
      <c r="J2" s="233" t="s">
        <v>5</v>
      </c>
    </row>
    <row r="3" spans="1:10">
      <c r="A3" s="164">
        <v>3</v>
      </c>
      <c r="B3" s="164" t="s">
        <v>646</v>
      </c>
      <c r="C3" s="164"/>
      <c r="D3" s="168">
        <v>24854</v>
      </c>
      <c r="E3" s="164"/>
      <c r="F3" s="165">
        <v>21789</v>
      </c>
      <c r="G3" s="164"/>
      <c r="H3" s="234">
        <v>20570</v>
      </c>
      <c r="I3" s="235"/>
      <c r="J3" s="375">
        <v>22579</v>
      </c>
    </row>
    <row r="4" spans="1:10">
      <c r="A4" s="164">
        <v>4</v>
      </c>
      <c r="B4" s="164" t="s">
        <v>327</v>
      </c>
      <c r="C4" s="164"/>
      <c r="D4" s="168">
        <v>4377</v>
      </c>
      <c r="E4" s="164"/>
      <c r="F4" s="165">
        <v>4123</v>
      </c>
      <c r="G4" s="164"/>
      <c r="H4" s="234">
        <v>3622</v>
      </c>
      <c r="I4" s="235"/>
      <c r="J4" s="161">
        <v>3487</v>
      </c>
    </row>
    <row r="5" spans="1:10">
      <c r="A5" s="164">
        <v>5</v>
      </c>
      <c r="B5" s="164" t="s">
        <v>328</v>
      </c>
      <c r="C5" s="164"/>
      <c r="D5" s="168">
        <v>104649</v>
      </c>
      <c r="E5" s="164"/>
      <c r="F5" s="165">
        <v>85000</v>
      </c>
      <c r="G5" s="164"/>
      <c r="H5" s="168">
        <v>96996</v>
      </c>
      <c r="I5" s="236"/>
      <c r="J5" s="165">
        <v>85000</v>
      </c>
    </row>
    <row r="6" spans="1:10">
      <c r="A6" s="164">
        <v>6</v>
      </c>
      <c r="B6" s="164" t="s">
        <v>329</v>
      </c>
      <c r="C6" s="164"/>
      <c r="D6" s="168">
        <v>70312</v>
      </c>
      <c r="E6" s="164"/>
      <c r="F6" s="165">
        <v>168000</v>
      </c>
      <c r="G6" s="164"/>
      <c r="H6" s="168">
        <v>193988</v>
      </c>
      <c r="I6" s="236"/>
      <c r="J6" s="165">
        <v>170000</v>
      </c>
    </row>
    <row r="7" spans="1:10">
      <c r="A7" s="164">
        <v>7</v>
      </c>
      <c r="B7" s="164" t="s">
        <v>647</v>
      </c>
      <c r="C7" s="164"/>
      <c r="D7" s="168">
        <v>16382</v>
      </c>
      <c r="E7" s="164"/>
      <c r="F7" s="165">
        <v>0</v>
      </c>
      <c r="G7" s="164"/>
      <c r="H7" s="168">
        <v>25000</v>
      </c>
      <c r="I7" s="236"/>
      <c r="J7" s="165">
        <v>0</v>
      </c>
    </row>
    <row r="8" spans="1:10">
      <c r="A8" s="164">
        <v>8</v>
      </c>
      <c r="B8" s="164" t="s">
        <v>330</v>
      </c>
      <c r="C8" s="164"/>
      <c r="D8" s="168">
        <v>20</v>
      </c>
      <c r="E8" s="164"/>
      <c r="F8" s="165">
        <v>0</v>
      </c>
      <c r="G8" s="164"/>
      <c r="H8" s="168">
        <v>20</v>
      </c>
      <c r="I8" s="236"/>
      <c r="J8" s="165">
        <v>0</v>
      </c>
    </row>
    <row r="9" spans="1:10">
      <c r="A9" s="164">
        <v>9</v>
      </c>
      <c r="B9" s="164" t="s">
        <v>331</v>
      </c>
      <c r="C9" s="164"/>
      <c r="D9" s="168">
        <v>3425</v>
      </c>
      <c r="E9" s="164"/>
      <c r="F9" s="165">
        <v>1125</v>
      </c>
      <c r="G9" s="164"/>
      <c r="H9" s="168">
        <v>1125</v>
      </c>
      <c r="I9" s="236"/>
      <c r="J9" s="165">
        <v>1125</v>
      </c>
    </row>
    <row r="10" spans="1:10">
      <c r="A10" s="164">
        <v>10</v>
      </c>
      <c r="B10" s="164" t="s">
        <v>332</v>
      </c>
      <c r="C10" s="164"/>
      <c r="D10" s="168">
        <v>313948</v>
      </c>
      <c r="E10" s="164"/>
      <c r="F10" s="165">
        <v>255000</v>
      </c>
      <c r="G10" s="164"/>
      <c r="H10" s="168">
        <v>290984</v>
      </c>
      <c r="I10" s="236"/>
      <c r="J10" s="165">
        <v>255000</v>
      </c>
    </row>
    <row r="11" spans="1:10">
      <c r="A11" s="164">
        <v>11</v>
      </c>
      <c r="B11" s="231" t="s">
        <v>15</v>
      </c>
      <c r="C11" s="164"/>
      <c r="D11" s="236">
        <f>SUM(D3:D10)</f>
        <v>537967</v>
      </c>
      <c r="E11" s="164"/>
      <c r="F11" s="236">
        <f>SUM(F3:F10)</f>
        <v>535037</v>
      </c>
      <c r="G11" s="164"/>
      <c r="H11" s="236">
        <f>SUM(H3:H10)</f>
        <v>632305</v>
      </c>
      <c r="I11" s="236"/>
      <c r="J11" s="167">
        <f>SUM(J3:J10)</f>
        <v>537191</v>
      </c>
    </row>
    <row r="12" spans="1:10">
      <c r="A12" s="164">
        <v>12</v>
      </c>
      <c r="B12" s="231" t="s">
        <v>22</v>
      </c>
      <c r="C12" s="164"/>
      <c r="D12" s="168"/>
      <c r="E12" s="164"/>
      <c r="F12" s="168"/>
      <c r="G12" s="164"/>
      <c r="H12" s="236"/>
      <c r="I12" s="236"/>
      <c r="J12" s="164"/>
    </row>
    <row r="13" spans="1:10">
      <c r="A13" s="164">
        <v>13</v>
      </c>
      <c r="B13" s="164" t="s">
        <v>977</v>
      </c>
      <c r="C13" s="164"/>
      <c r="D13" s="168">
        <v>15728</v>
      </c>
      <c r="E13" s="164"/>
      <c r="F13" s="165">
        <v>10000</v>
      </c>
      <c r="G13" s="164"/>
      <c r="H13" s="168">
        <v>2500</v>
      </c>
      <c r="I13" s="236"/>
      <c r="J13" s="165">
        <v>5000</v>
      </c>
    </row>
    <row r="14" spans="1:10">
      <c r="A14" s="164">
        <v>14</v>
      </c>
      <c r="B14" s="164" t="s">
        <v>805</v>
      </c>
      <c r="C14" s="164"/>
      <c r="D14" s="168">
        <v>36391</v>
      </c>
      <c r="E14" s="164"/>
      <c r="F14" s="165">
        <v>0</v>
      </c>
      <c r="G14" s="164"/>
      <c r="H14" s="234">
        <v>64810</v>
      </c>
      <c r="I14" s="235"/>
      <c r="J14" s="390">
        <v>178689</v>
      </c>
    </row>
    <row r="15" spans="1:10">
      <c r="A15" s="164">
        <v>15</v>
      </c>
      <c r="B15" s="164" t="s">
        <v>804</v>
      </c>
      <c r="C15" s="164"/>
      <c r="D15" s="168"/>
      <c r="E15" s="164"/>
      <c r="F15" s="165"/>
      <c r="G15" s="164"/>
      <c r="H15" s="234"/>
      <c r="I15" s="235"/>
      <c r="J15" s="161"/>
    </row>
    <row r="16" spans="1:10">
      <c r="A16" s="164">
        <v>16</v>
      </c>
      <c r="B16" s="164" t="s">
        <v>648</v>
      </c>
      <c r="C16" s="164"/>
      <c r="D16" s="168">
        <v>0</v>
      </c>
      <c r="E16" s="164"/>
      <c r="F16" s="165">
        <v>0</v>
      </c>
      <c r="G16" s="164"/>
      <c r="H16" s="168">
        <v>16</v>
      </c>
      <c r="I16" s="236"/>
      <c r="J16" s="161">
        <v>0</v>
      </c>
    </row>
    <row r="17" spans="1:10">
      <c r="A17" s="164">
        <v>17</v>
      </c>
      <c r="B17" s="166" t="s">
        <v>797</v>
      </c>
      <c r="C17" s="164"/>
      <c r="D17" s="168">
        <v>16760</v>
      </c>
      <c r="E17" s="164"/>
      <c r="F17" s="165">
        <v>20112</v>
      </c>
      <c r="G17" s="164"/>
      <c r="H17" s="168">
        <v>17183</v>
      </c>
      <c r="I17" s="236"/>
      <c r="J17" s="237">
        <v>19935</v>
      </c>
    </row>
    <row r="18" spans="1:10">
      <c r="A18" s="164">
        <v>18</v>
      </c>
      <c r="B18" s="160" t="s">
        <v>798</v>
      </c>
      <c r="C18" s="160"/>
      <c r="D18" s="234">
        <v>0</v>
      </c>
      <c r="E18" s="160"/>
      <c r="F18" s="161">
        <v>9000</v>
      </c>
      <c r="G18" s="160"/>
      <c r="H18" s="234">
        <v>8000</v>
      </c>
      <c r="I18" s="235"/>
      <c r="J18" s="161">
        <v>9000</v>
      </c>
    </row>
    <row r="19" spans="1:10">
      <c r="A19" s="164">
        <v>19</v>
      </c>
      <c r="B19" s="164" t="s">
        <v>333</v>
      </c>
      <c r="C19" s="164"/>
      <c r="D19" s="168">
        <v>26</v>
      </c>
      <c r="E19" s="164"/>
      <c r="F19" s="165">
        <v>140</v>
      </c>
      <c r="G19" s="164"/>
      <c r="H19" s="168">
        <v>15</v>
      </c>
      <c r="I19" s="236"/>
      <c r="J19" s="165">
        <v>50</v>
      </c>
    </row>
    <row r="20" spans="1:10">
      <c r="A20" s="164">
        <v>20</v>
      </c>
      <c r="B20" s="164" t="s">
        <v>334</v>
      </c>
      <c r="C20" s="164"/>
      <c r="D20" s="168">
        <v>2000</v>
      </c>
      <c r="E20" s="164"/>
      <c r="F20" s="165">
        <v>2000</v>
      </c>
      <c r="G20" s="164"/>
      <c r="H20" s="168">
        <v>2000</v>
      </c>
      <c r="I20" s="236"/>
      <c r="J20" s="165">
        <v>2000</v>
      </c>
    </row>
    <row r="21" spans="1:10">
      <c r="A21" s="164">
        <v>21</v>
      </c>
      <c r="B21" s="231" t="s">
        <v>41</v>
      </c>
      <c r="C21" s="164"/>
      <c r="D21" s="168"/>
      <c r="E21" s="164"/>
      <c r="F21" s="165"/>
      <c r="G21" s="164"/>
      <c r="H21" s="236"/>
      <c r="I21" s="236"/>
      <c r="J21" s="165"/>
    </row>
    <row r="22" spans="1:10">
      <c r="A22" s="164">
        <v>22</v>
      </c>
      <c r="B22" s="166" t="s">
        <v>650</v>
      </c>
      <c r="C22" s="164"/>
      <c r="D22" s="234">
        <v>107386</v>
      </c>
      <c r="E22" s="164"/>
      <c r="F22" s="161">
        <v>1117192</v>
      </c>
      <c r="G22" s="164"/>
      <c r="H22" s="234">
        <v>150000</v>
      </c>
      <c r="I22" s="235"/>
      <c r="J22" s="375">
        <v>969178</v>
      </c>
    </row>
    <row r="23" spans="1:10">
      <c r="A23" s="164">
        <v>23</v>
      </c>
      <c r="B23" s="231" t="s">
        <v>43</v>
      </c>
      <c r="C23" s="164"/>
      <c r="D23" s="168"/>
      <c r="E23" s="164"/>
      <c r="F23" s="165"/>
      <c r="G23" s="164"/>
      <c r="H23" s="168"/>
      <c r="I23" s="236"/>
      <c r="J23" s="165"/>
    </row>
    <row r="24" spans="1:10">
      <c r="A24" s="164">
        <v>24</v>
      </c>
      <c r="B24" s="104" t="s">
        <v>651</v>
      </c>
      <c r="C24" s="164"/>
      <c r="D24" s="168">
        <v>0</v>
      </c>
      <c r="E24" s="164"/>
      <c r="F24" s="165">
        <v>164865</v>
      </c>
      <c r="G24" s="164"/>
      <c r="H24" s="168">
        <v>164865</v>
      </c>
      <c r="I24" s="236"/>
      <c r="J24" s="167">
        <v>152315</v>
      </c>
    </row>
    <row r="25" spans="1:10">
      <c r="A25" s="164">
        <v>25</v>
      </c>
      <c r="B25" s="337" t="s">
        <v>909</v>
      </c>
      <c r="C25" s="164"/>
      <c r="D25" s="168">
        <v>74653</v>
      </c>
      <c r="E25" s="164"/>
      <c r="F25" s="165">
        <v>0</v>
      </c>
      <c r="G25" s="164"/>
      <c r="H25" s="168">
        <v>0</v>
      </c>
      <c r="I25" s="236"/>
      <c r="J25" s="237">
        <v>318050</v>
      </c>
    </row>
    <row r="26" spans="1:10">
      <c r="A26" s="164">
        <v>26</v>
      </c>
      <c r="B26" s="164" t="s">
        <v>799</v>
      </c>
      <c r="C26" s="164"/>
      <c r="D26" s="168">
        <v>140000</v>
      </c>
      <c r="E26" s="164"/>
      <c r="F26" s="165">
        <v>140000</v>
      </c>
      <c r="G26" s="164"/>
      <c r="H26" s="168">
        <v>140000</v>
      </c>
      <c r="I26" s="236"/>
      <c r="J26" s="161">
        <v>140000</v>
      </c>
    </row>
    <row r="27" spans="1:10">
      <c r="A27" s="164">
        <v>27</v>
      </c>
      <c r="B27" s="164" t="s">
        <v>800</v>
      </c>
      <c r="C27" s="164"/>
      <c r="D27" s="168"/>
      <c r="E27" s="164"/>
      <c r="F27" s="165"/>
      <c r="G27" s="164"/>
      <c r="H27" s="168"/>
      <c r="I27" s="236"/>
      <c r="J27" s="161"/>
    </row>
    <row r="28" spans="1:10" ht="16.5">
      <c r="A28" s="164">
        <v>28</v>
      </c>
      <c r="B28" s="231" t="s">
        <v>46</v>
      </c>
      <c r="C28" s="164"/>
      <c r="D28" s="238">
        <f>SUM(D13:D26)</f>
        <v>392944</v>
      </c>
      <c r="E28" s="164"/>
      <c r="F28" s="238">
        <f>SUM(F13:F26)</f>
        <v>1463309</v>
      </c>
      <c r="G28" s="164"/>
      <c r="H28" s="238">
        <f>SUM(H13:H26)</f>
        <v>549389</v>
      </c>
      <c r="I28" s="238"/>
      <c r="J28" s="199">
        <f>SUM(J13:J26)</f>
        <v>1794217</v>
      </c>
    </row>
    <row r="29" spans="1:10">
      <c r="A29" s="164">
        <v>29</v>
      </c>
      <c r="B29" s="231" t="s">
        <v>47</v>
      </c>
      <c r="C29" s="164"/>
      <c r="D29" s="168">
        <f>SUM(D11)-D28</f>
        <v>145023</v>
      </c>
      <c r="E29" s="164"/>
      <c r="F29" s="168">
        <f>SUM(F11-F28)</f>
        <v>-928272</v>
      </c>
      <c r="G29" s="164"/>
      <c r="H29" s="236">
        <f>SUM(H11-H28)</f>
        <v>82916</v>
      </c>
      <c r="I29" s="236"/>
      <c r="J29" s="168">
        <f>SUM(J11-J28)</f>
        <v>-1257026</v>
      </c>
    </row>
    <row r="30" spans="1:10">
      <c r="A30" s="164"/>
      <c r="B30" s="231"/>
      <c r="C30" s="164"/>
      <c r="D30" s="168"/>
      <c r="E30" s="164"/>
      <c r="F30" s="168"/>
      <c r="G30" s="164"/>
      <c r="H30" s="236"/>
      <c r="I30" s="236"/>
      <c r="J30" s="168"/>
    </row>
    <row r="31" spans="1:10">
      <c r="A31" s="164"/>
      <c r="B31" s="231"/>
      <c r="C31" s="164"/>
      <c r="D31" s="168"/>
      <c r="E31" s="164"/>
      <c r="F31" s="168"/>
      <c r="G31" s="164"/>
      <c r="H31" s="236"/>
      <c r="I31" s="236"/>
      <c r="J31" s="168"/>
    </row>
    <row r="32" spans="1:10">
      <c r="A32" s="164"/>
      <c r="B32" s="338" t="s">
        <v>801</v>
      </c>
      <c r="C32" s="336"/>
      <c r="D32" s="314"/>
      <c r="E32" s="336"/>
      <c r="F32" s="314"/>
      <c r="G32" s="336"/>
      <c r="H32" s="236"/>
      <c r="I32" s="236"/>
      <c r="J32" s="168"/>
    </row>
    <row r="33" spans="1:12">
      <c r="A33" s="164"/>
      <c r="B33" s="104" t="s">
        <v>803</v>
      </c>
      <c r="C33" s="164"/>
      <c r="D33" s="168"/>
      <c r="E33" s="164"/>
      <c r="F33" s="168"/>
      <c r="G33" s="164"/>
      <c r="H33" s="236"/>
      <c r="I33" s="236"/>
      <c r="J33" s="168"/>
    </row>
    <row r="34" spans="1:12">
      <c r="A34" s="164"/>
      <c r="B34" s="231"/>
      <c r="C34" s="164"/>
      <c r="D34" s="168"/>
      <c r="E34" s="164"/>
      <c r="F34" s="168"/>
      <c r="G34" s="164"/>
      <c r="H34" s="236"/>
      <c r="I34" s="236"/>
      <c r="J34" s="168"/>
    </row>
    <row r="35" spans="1:12">
      <c r="A35" s="164"/>
      <c r="B35" s="231"/>
      <c r="C35" s="164"/>
      <c r="D35" s="168"/>
      <c r="E35" s="164"/>
      <c r="F35" s="168"/>
      <c r="G35" s="164"/>
      <c r="H35" s="236"/>
      <c r="I35" s="236"/>
      <c r="J35" s="168"/>
    </row>
    <row r="36" spans="1:12">
      <c r="A36" s="164" t="s">
        <v>75</v>
      </c>
      <c r="B36" s="104" t="s">
        <v>337</v>
      </c>
      <c r="C36" s="164"/>
      <c r="D36" s="236" t="s">
        <v>338</v>
      </c>
      <c r="E36" s="104"/>
      <c r="F36" s="236" t="s">
        <v>339</v>
      </c>
      <c r="G36" s="164"/>
      <c r="H36" s="236"/>
      <c r="I36" s="236"/>
      <c r="J36" s="168"/>
    </row>
    <row r="37" spans="1:12">
      <c r="A37" s="164"/>
      <c r="B37" s="242" t="s">
        <v>340</v>
      </c>
      <c r="C37" s="243"/>
      <c r="D37" s="244">
        <v>65338</v>
      </c>
      <c r="E37" s="243">
        <v>990</v>
      </c>
      <c r="F37" s="244">
        <v>650</v>
      </c>
      <c r="G37" s="164"/>
      <c r="H37" s="236"/>
      <c r="I37" s="236"/>
      <c r="J37" s="168"/>
    </row>
    <row r="38" spans="1:12">
      <c r="A38" s="164"/>
      <c r="B38" s="242" t="s">
        <v>341</v>
      </c>
      <c r="C38" s="245"/>
      <c r="D38" s="244">
        <v>42106</v>
      </c>
      <c r="E38" s="245"/>
      <c r="F38" s="244">
        <v>575</v>
      </c>
      <c r="G38" s="164"/>
      <c r="H38" s="236"/>
      <c r="I38" s="236"/>
      <c r="J38" s="168"/>
    </row>
    <row r="39" spans="1:12">
      <c r="A39" s="164"/>
      <c r="B39" s="242" t="s">
        <v>342</v>
      </c>
      <c r="C39" s="245"/>
      <c r="D39" s="244">
        <v>23413</v>
      </c>
      <c r="E39" s="243"/>
      <c r="F39" s="244">
        <v>893</v>
      </c>
      <c r="G39" s="164"/>
      <c r="H39" s="236"/>
      <c r="I39" s="236"/>
      <c r="J39" s="168"/>
    </row>
    <row r="40" spans="1:12">
      <c r="A40" s="164"/>
      <c r="B40" s="231"/>
      <c r="C40" s="164"/>
      <c r="D40" s="168"/>
      <c r="E40" s="164"/>
      <c r="F40" s="168"/>
      <c r="G40" s="164"/>
      <c r="H40" s="236"/>
      <c r="I40" s="236"/>
      <c r="J40" s="168"/>
    </row>
    <row r="41" spans="1:12">
      <c r="A41" s="164" t="s">
        <v>75</v>
      </c>
      <c r="B41" s="163" t="s">
        <v>639</v>
      </c>
      <c r="C41" s="204"/>
      <c r="D41" s="239" t="s">
        <v>335</v>
      </c>
      <c r="E41" s="240"/>
      <c r="F41" s="239"/>
      <c r="G41" s="204"/>
      <c r="H41" s="168"/>
      <c r="I41" s="168"/>
      <c r="J41" s="164"/>
    </row>
    <row r="42" spans="1:12">
      <c r="A42" s="164"/>
      <c r="B42" s="163" t="s">
        <v>640</v>
      </c>
      <c r="C42" s="204"/>
      <c r="D42" s="240" t="s">
        <v>336</v>
      </c>
      <c r="E42" s="240"/>
      <c r="F42" s="239"/>
      <c r="G42" s="204"/>
      <c r="H42" s="235"/>
      <c r="I42" s="235"/>
      <c r="J42" s="160"/>
    </row>
    <row r="43" spans="1:12">
      <c r="A43" s="164"/>
      <c r="B43" s="163" t="s">
        <v>643</v>
      </c>
      <c r="C43" s="204"/>
      <c r="D43" s="241"/>
      <c r="E43" s="204"/>
      <c r="F43" s="241"/>
      <c r="G43" s="204"/>
      <c r="H43" s="234"/>
      <c r="I43" s="234"/>
      <c r="J43" s="160"/>
      <c r="L43" s="163"/>
    </row>
    <row r="44" spans="1:12">
      <c r="A44" s="164"/>
      <c r="B44" s="163" t="s">
        <v>644</v>
      </c>
      <c r="C44" s="204"/>
      <c r="D44" s="241"/>
      <c r="E44" s="204"/>
      <c r="F44" s="241"/>
      <c r="G44" s="204"/>
      <c r="H44" s="234"/>
      <c r="I44" s="234"/>
      <c r="J44" s="160"/>
    </row>
    <row r="45" spans="1:12">
      <c r="A45" s="164"/>
      <c r="B45" s="163"/>
      <c r="C45" s="204"/>
      <c r="D45" s="241"/>
      <c r="E45" s="204"/>
      <c r="F45" s="241"/>
      <c r="G45" s="204"/>
      <c r="H45" s="234"/>
      <c r="I45" s="234"/>
      <c r="J45" s="160"/>
    </row>
    <row r="46" spans="1:12">
      <c r="A46" s="164"/>
      <c r="B46" s="148" t="s">
        <v>802</v>
      </c>
      <c r="C46" s="204"/>
      <c r="D46" s="241"/>
      <c r="E46" s="204"/>
      <c r="F46" s="241"/>
      <c r="G46" s="204"/>
      <c r="H46" s="234"/>
      <c r="I46" s="234"/>
      <c r="J46" s="160"/>
    </row>
    <row r="47" spans="1:12">
      <c r="A47" s="164"/>
      <c r="B47" s="163" t="s">
        <v>641</v>
      </c>
      <c r="F47" s="241"/>
      <c r="G47" s="204"/>
      <c r="H47" s="234"/>
      <c r="I47" s="234"/>
      <c r="J47" s="160"/>
    </row>
    <row r="48" spans="1:12">
      <c r="A48" s="164"/>
      <c r="B48" s="163" t="s">
        <v>645</v>
      </c>
      <c r="C48" s="204"/>
      <c r="D48" s="241"/>
      <c r="E48" s="204"/>
      <c r="F48" s="241"/>
      <c r="G48" s="204"/>
      <c r="H48" s="234"/>
      <c r="I48" s="234"/>
      <c r="J48" s="160"/>
    </row>
    <row r="49" spans="1:10">
      <c r="A49" s="164"/>
      <c r="B49" s="163" t="s">
        <v>642</v>
      </c>
      <c r="C49" s="204"/>
      <c r="D49" s="241"/>
      <c r="E49" s="204"/>
      <c r="F49" s="241"/>
      <c r="G49" s="204"/>
      <c r="H49" s="234"/>
      <c r="I49" s="234"/>
      <c r="J49" s="164"/>
    </row>
    <row r="50" spans="1:10">
      <c r="A50" s="164"/>
      <c r="B50" s="164"/>
      <c r="C50" s="164"/>
      <c r="D50" s="168"/>
      <c r="E50" s="164"/>
      <c r="F50" s="168"/>
      <c r="G50" s="164"/>
      <c r="H50" s="168"/>
      <c r="I50" s="168"/>
      <c r="J50" s="164"/>
    </row>
    <row r="51" spans="1:10">
      <c r="A51" s="164"/>
      <c r="B51" s="166" t="s">
        <v>649</v>
      </c>
      <c r="C51" s="315"/>
      <c r="D51" s="234"/>
      <c r="E51" s="160"/>
      <c r="F51" s="234"/>
      <c r="G51" s="160"/>
      <c r="H51" s="234"/>
      <c r="I51" s="234"/>
      <c r="J51" s="160"/>
    </row>
    <row r="52" spans="1:10">
      <c r="A52" s="164"/>
      <c r="B52" s="164"/>
      <c r="C52" s="164"/>
      <c r="D52" s="164"/>
      <c r="E52" s="164"/>
      <c r="F52" s="164"/>
      <c r="G52" s="164"/>
      <c r="H52" s="164"/>
      <c r="I52" s="164"/>
      <c r="J52" s="164"/>
    </row>
    <row r="53" spans="1:10">
      <c r="A53" s="164"/>
      <c r="B53" s="246" t="s">
        <v>343</v>
      </c>
      <c r="C53" s="164"/>
      <c r="D53" s="164"/>
      <c r="E53" s="164"/>
      <c r="F53" s="164"/>
      <c r="G53" s="164"/>
      <c r="H53" s="164"/>
      <c r="I53" s="164"/>
      <c r="J53" s="164"/>
    </row>
  </sheetData>
  <printOptions gridLines="1"/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4" sqref="M14"/>
    </sheetView>
  </sheetViews>
  <sheetFormatPr defaultRowHeight="15"/>
  <cols>
    <col min="1" max="1" width="3.5703125" customWidth="1"/>
    <col min="2" max="2" width="29.28515625" customWidth="1"/>
    <col min="3" max="3" width="2.140625" customWidth="1"/>
    <col min="4" max="4" width="11.85546875" customWidth="1"/>
    <col min="5" max="5" width="2.140625" customWidth="1"/>
    <col min="6" max="6" width="13.7109375" customWidth="1"/>
    <col min="7" max="7" width="1.85546875" customWidth="1"/>
    <col min="8" max="8" width="13.42578125" customWidth="1"/>
    <col min="9" max="9" width="2" customWidth="1"/>
    <col min="10" max="10" width="14.28515625" customWidth="1"/>
  </cols>
  <sheetData>
    <row r="1" spans="1:10" ht="15.75" thickBot="1">
      <c r="A1" s="102">
        <v>1</v>
      </c>
      <c r="B1" s="191" t="s">
        <v>526</v>
      </c>
      <c r="C1" s="14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02">
        <v>2</v>
      </c>
      <c r="B2" s="111" t="s">
        <v>1</v>
      </c>
      <c r="C2" s="103"/>
      <c r="D2" s="247" t="s">
        <v>2</v>
      </c>
      <c r="E2" s="247"/>
      <c r="F2" s="248" t="s">
        <v>3</v>
      </c>
      <c r="G2" s="248"/>
      <c r="H2" s="248" t="s">
        <v>4</v>
      </c>
      <c r="I2" s="248"/>
      <c r="J2" s="248" t="s">
        <v>5</v>
      </c>
    </row>
    <row r="3" spans="1:10">
      <c r="A3" s="102">
        <v>3</v>
      </c>
      <c r="B3" s="107" t="s">
        <v>344</v>
      </c>
      <c r="C3" s="103"/>
      <c r="D3" s="126">
        <v>163290</v>
      </c>
      <c r="E3" s="126"/>
      <c r="F3" s="128">
        <v>134000</v>
      </c>
      <c r="G3" s="128"/>
      <c r="H3" s="128">
        <v>134000</v>
      </c>
      <c r="I3" s="128"/>
      <c r="J3" s="374">
        <v>150000</v>
      </c>
    </row>
    <row r="4" spans="1:10">
      <c r="A4" s="102">
        <v>4</v>
      </c>
      <c r="B4" s="148" t="s">
        <v>656</v>
      </c>
      <c r="C4" s="103"/>
      <c r="D4" s="126">
        <v>16659</v>
      </c>
      <c r="E4" s="126"/>
      <c r="F4" s="128">
        <v>175093</v>
      </c>
      <c r="G4" s="128"/>
      <c r="H4" s="129">
        <v>46256</v>
      </c>
      <c r="I4" s="129"/>
      <c r="J4" s="129">
        <v>9347</v>
      </c>
    </row>
    <row r="5" spans="1:10">
      <c r="A5" s="102">
        <v>5</v>
      </c>
      <c r="B5" s="148" t="s">
        <v>925</v>
      </c>
      <c r="C5" s="103"/>
      <c r="D5" s="126">
        <v>0</v>
      </c>
      <c r="E5" s="126"/>
      <c r="F5" s="128">
        <v>0</v>
      </c>
      <c r="G5" s="128"/>
      <c r="H5" s="129">
        <v>0</v>
      </c>
      <c r="I5" s="129"/>
      <c r="J5" s="374">
        <v>152315</v>
      </c>
    </row>
    <row r="6" spans="1:10">
      <c r="A6" s="102">
        <v>6</v>
      </c>
      <c r="B6" s="115" t="s">
        <v>15</v>
      </c>
      <c r="C6" s="110"/>
      <c r="D6" s="131">
        <f>SUM(D3:D4)</f>
        <v>179949</v>
      </c>
      <c r="E6" s="131"/>
      <c r="F6" s="129">
        <f>SUM(F3:F4)</f>
        <v>309093</v>
      </c>
      <c r="G6" s="129"/>
      <c r="H6" s="129">
        <f>SUM(H3:H4)</f>
        <v>180256</v>
      </c>
      <c r="I6" s="129"/>
      <c r="J6" s="129">
        <f>SUM(J3:J5)</f>
        <v>311662</v>
      </c>
    </row>
    <row r="7" spans="1:10">
      <c r="A7" s="102">
        <v>7</v>
      </c>
      <c r="B7" s="111" t="s">
        <v>16</v>
      </c>
      <c r="C7" s="103"/>
      <c r="D7" s="126"/>
      <c r="E7" s="126"/>
      <c r="F7" s="126"/>
      <c r="G7" s="126"/>
      <c r="H7" s="126"/>
      <c r="I7" s="126"/>
      <c r="J7" s="126"/>
    </row>
    <row r="8" spans="1:10">
      <c r="A8" s="102">
        <v>8</v>
      </c>
      <c r="B8" s="102" t="s">
        <v>345</v>
      </c>
      <c r="C8" s="103"/>
      <c r="D8" s="126">
        <v>32</v>
      </c>
      <c r="E8" s="126"/>
      <c r="F8" s="126"/>
      <c r="G8" s="126"/>
      <c r="H8" s="126"/>
      <c r="I8" s="126"/>
      <c r="J8" s="129">
        <v>0</v>
      </c>
    </row>
    <row r="9" spans="1:10">
      <c r="A9" s="102">
        <v>9</v>
      </c>
      <c r="B9" s="102" t="s">
        <v>655</v>
      </c>
      <c r="C9" s="103"/>
      <c r="D9" s="126">
        <v>0</v>
      </c>
      <c r="E9" s="126"/>
      <c r="F9" s="126">
        <v>0</v>
      </c>
      <c r="G9" s="126"/>
      <c r="H9" s="126">
        <v>400</v>
      </c>
      <c r="I9" s="126"/>
      <c r="J9" s="129">
        <v>400</v>
      </c>
    </row>
    <row r="10" spans="1:10">
      <c r="A10" s="102">
        <v>10</v>
      </c>
      <c r="B10" s="111" t="s">
        <v>43</v>
      </c>
      <c r="C10" s="103"/>
      <c r="D10" s="126"/>
      <c r="E10" s="126"/>
      <c r="F10" s="126"/>
      <c r="G10" s="126"/>
      <c r="H10" s="126"/>
      <c r="I10" s="126"/>
      <c r="J10" s="126"/>
    </row>
    <row r="11" spans="1:10">
      <c r="A11" s="102">
        <v>11</v>
      </c>
      <c r="B11" s="102" t="s">
        <v>346</v>
      </c>
      <c r="C11" s="103"/>
      <c r="D11" s="126">
        <v>162510</v>
      </c>
      <c r="E11" s="126"/>
      <c r="F11" s="128">
        <v>158862</v>
      </c>
      <c r="G11" s="126"/>
      <c r="H11" s="128">
        <v>158862</v>
      </c>
      <c r="I11" s="126"/>
      <c r="J11" s="129">
        <v>160412</v>
      </c>
    </row>
    <row r="12" spans="1:10">
      <c r="A12" s="102">
        <v>12</v>
      </c>
      <c r="B12" s="102" t="s">
        <v>347</v>
      </c>
      <c r="C12" s="103"/>
      <c r="D12" s="126">
        <v>18360</v>
      </c>
      <c r="E12" s="126"/>
      <c r="F12" s="128">
        <v>17363</v>
      </c>
      <c r="G12" s="126"/>
      <c r="H12" s="128">
        <v>17362</v>
      </c>
      <c r="I12" s="126"/>
      <c r="J12" s="129">
        <v>16289</v>
      </c>
    </row>
    <row r="13" spans="1:10">
      <c r="A13" s="102">
        <v>13</v>
      </c>
      <c r="B13" s="102" t="s">
        <v>348</v>
      </c>
      <c r="C13" s="103"/>
      <c r="D13" s="126">
        <v>0</v>
      </c>
      <c r="E13" s="126"/>
      <c r="F13" s="128">
        <v>0</v>
      </c>
      <c r="G13" s="126"/>
      <c r="H13" s="126">
        <v>0</v>
      </c>
      <c r="I13" s="126"/>
      <c r="J13" s="128">
        <v>0</v>
      </c>
    </row>
    <row r="14" spans="1:10">
      <c r="A14" s="102">
        <v>14</v>
      </c>
      <c r="B14" s="102" t="s">
        <v>349</v>
      </c>
      <c r="C14" s="103"/>
      <c r="D14" s="126">
        <v>0</v>
      </c>
      <c r="E14" s="126"/>
      <c r="F14" s="128">
        <v>0</v>
      </c>
      <c r="G14" s="126"/>
      <c r="H14" s="126">
        <v>0</v>
      </c>
      <c r="I14" s="126"/>
      <c r="J14" s="128">
        <v>0</v>
      </c>
    </row>
    <row r="15" spans="1:10">
      <c r="A15" s="102">
        <v>15</v>
      </c>
      <c r="B15" s="112" t="s">
        <v>539</v>
      </c>
      <c r="C15" s="103"/>
      <c r="D15" s="126">
        <v>0</v>
      </c>
      <c r="E15" s="126"/>
      <c r="F15" s="128">
        <v>80000</v>
      </c>
      <c r="G15" s="126"/>
      <c r="H15" s="126">
        <v>80000</v>
      </c>
      <c r="I15" s="126"/>
      <c r="J15" s="129">
        <v>70000</v>
      </c>
    </row>
    <row r="16" spans="1:10">
      <c r="A16" s="102">
        <v>16</v>
      </c>
      <c r="B16" s="112" t="s">
        <v>540</v>
      </c>
      <c r="C16" s="103"/>
      <c r="D16" s="126">
        <v>0</v>
      </c>
      <c r="E16" s="126"/>
      <c r="F16" s="128">
        <v>84865</v>
      </c>
      <c r="G16" s="126"/>
      <c r="H16" s="126">
        <v>84865</v>
      </c>
      <c r="I16" s="126"/>
      <c r="J16" s="129">
        <v>82316</v>
      </c>
    </row>
    <row r="17" spans="1:10">
      <c r="A17" s="102">
        <v>17</v>
      </c>
      <c r="B17" s="102" t="s">
        <v>930</v>
      </c>
      <c r="C17" s="103"/>
      <c r="D17" s="126">
        <v>0</v>
      </c>
      <c r="E17" s="126"/>
      <c r="F17" s="128">
        <v>0</v>
      </c>
      <c r="G17" s="126"/>
      <c r="H17" s="126">
        <v>0</v>
      </c>
      <c r="I17" s="126"/>
      <c r="J17" s="128">
        <v>0</v>
      </c>
    </row>
    <row r="18" spans="1:10">
      <c r="A18" s="102">
        <v>18</v>
      </c>
      <c r="B18" s="112" t="s">
        <v>931</v>
      </c>
      <c r="C18" s="103"/>
      <c r="D18" s="126">
        <v>0</v>
      </c>
      <c r="E18" s="126"/>
      <c r="F18" s="128">
        <v>0</v>
      </c>
      <c r="G18" s="126"/>
      <c r="H18" s="126">
        <v>0</v>
      </c>
      <c r="I18" s="126"/>
      <c r="J18" s="128">
        <v>75329</v>
      </c>
    </row>
    <row r="19" spans="1:10">
      <c r="A19" s="102">
        <v>19</v>
      </c>
      <c r="B19" s="106" t="s">
        <v>350</v>
      </c>
      <c r="C19" s="103"/>
      <c r="D19" s="126">
        <v>0</v>
      </c>
      <c r="E19" s="126"/>
      <c r="F19" s="126">
        <v>2000000</v>
      </c>
      <c r="G19" s="126"/>
      <c r="H19" s="128">
        <v>0</v>
      </c>
      <c r="I19" s="128"/>
      <c r="J19" s="374">
        <v>2100000</v>
      </c>
    </row>
    <row r="20" spans="1:10">
      <c r="A20" s="102">
        <v>20</v>
      </c>
      <c r="B20" s="115" t="s">
        <v>46</v>
      </c>
      <c r="C20" s="110"/>
      <c r="D20" s="131">
        <f>SUM(D8:D19)</f>
        <v>180902</v>
      </c>
      <c r="E20" s="131"/>
      <c r="F20" s="131">
        <f>SUM(F8:F19)</f>
        <v>2341090</v>
      </c>
      <c r="G20" s="131"/>
      <c r="H20" s="129">
        <f>SUM(H8:H19)</f>
        <v>341489</v>
      </c>
      <c r="I20" s="129"/>
      <c r="J20" s="129">
        <f>SUM(J8:J19)</f>
        <v>2504746</v>
      </c>
    </row>
    <row r="21" spans="1:10" ht="15.75" thickBot="1">
      <c r="A21" s="102">
        <v>21</v>
      </c>
      <c r="B21" s="115" t="s">
        <v>47</v>
      </c>
      <c r="C21" s="110"/>
      <c r="D21" s="133">
        <f>D6-D20</f>
        <v>-953</v>
      </c>
      <c r="E21" s="131"/>
      <c r="F21" s="133">
        <f>F6-F20</f>
        <v>-2031997</v>
      </c>
      <c r="G21" s="131"/>
      <c r="H21" s="133">
        <f>H6-H20</f>
        <v>-161233</v>
      </c>
      <c r="I21" s="131"/>
      <c r="J21" s="133">
        <f>J6-J20</f>
        <v>-2193084</v>
      </c>
    </row>
    <row r="22" spans="1:10" ht="15.75" thickTop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</row>
    <row r="23" spans="1:10">
      <c r="A23" s="102"/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>
      <c r="A24" s="164"/>
      <c r="B24" s="249" t="s">
        <v>351</v>
      </c>
      <c r="C24" s="160"/>
      <c r="D24" s="160"/>
      <c r="E24" s="160"/>
      <c r="F24" s="160"/>
      <c r="G24" s="164"/>
      <c r="H24" s="164"/>
      <c r="I24" s="164"/>
      <c r="J24" s="164"/>
    </row>
  </sheetData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J5" sqref="J5"/>
    </sheetView>
  </sheetViews>
  <sheetFormatPr defaultRowHeight="15"/>
  <cols>
    <col min="1" max="1" width="3.140625" customWidth="1"/>
    <col min="2" max="2" width="30.85546875" customWidth="1"/>
    <col min="3" max="3" width="1.28515625" customWidth="1"/>
    <col min="4" max="4" width="13.28515625" customWidth="1"/>
    <col min="5" max="5" width="1.85546875" customWidth="1"/>
    <col min="6" max="6" width="13.5703125" customWidth="1"/>
    <col min="7" max="7" width="1.28515625" customWidth="1"/>
    <col min="8" max="8" width="13.7109375" customWidth="1"/>
    <col min="9" max="9" width="1.7109375" customWidth="1"/>
    <col min="10" max="10" width="12.28515625" customWidth="1"/>
  </cols>
  <sheetData>
    <row r="1" spans="1:10" ht="15.75" thickBot="1">
      <c r="A1">
        <v>1</v>
      </c>
      <c r="B1" s="42" t="s">
        <v>510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46" t="s">
        <v>733</v>
      </c>
      <c r="C3" s="45"/>
      <c r="D3" s="310">
        <v>10</v>
      </c>
      <c r="E3" s="47"/>
      <c r="F3" s="48">
        <v>0</v>
      </c>
      <c r="G3" s="48"/>
      <c r="H3" s="48">
        <v>10</v>
      </c>
      <c r="I3" s="48"/>
      <c r="J3" s="48">
        <v>0</v>
      </c>
    </row>
    <row r="4" spans="1:10">
      <c r="A4">
        <v>4</v>
      </c>
      <c r="B4" s="46" t="s">
        <v>734</v>
      </c>
      <c r="C4" s="45"/>
      <c r="D4" s="49">
        <v>250</v>
      </c>
      <c r="E4" s="50"/>
      <c r="F4" s="51">
        <v>0</v>
      </c>
      <c r="G4" s="49"/>
      <c r="H4" s="51">
        <v>25</v>
      </c>
      <c r="I4" s="49"/>
      <c r="J4" s="51">
        <v>0</v>
      </c>
    </row>
    <row r="5" spans="1:10">
      <c r="A5">
        <v>5</v>
      </c>
      <c r="B5" s="46" t="s">
        <v>870</v>
      </c>
      <c r="C5" s="45"/>
      <c r="D5" s="49">
        <v>11260</v>
      </c>
      <c r="E5" s="50"/>
      <c r="F5" s="51">
        <v>11260</v>
      </c>
      <c r="G5" s="49"/>
      <c r="H5" s="51">
        <v>11260</v>
      </c>
      <c r="I5" s="49"/>
      <c r="J5" s="61">
        <v>12160</v>
      </c>
    </row>
    <row r="6" spans="1:10">
      <c r="A6">
        <v>6</v>
      </c>
      <c r="B6" s="46" t="s">
        <v>700</v>
      </c>
      <c r="C6" s="45"/>
      <c r="D6" s="49">
        <v>14069</v>
      </c>
      <c r="E6" s="50"/>
      <c r="F6" s="51">
        <v>5000</v>
      </c>
      <c r="G6" s="49"/>
      <c r="H6" s="51">
        <v>29066</v>
      </c>
      <c r="I6" s="49"/>
      <c r="J6" s="51">
        <v>7500</v>
      </c>
    </row>
    <row r="7" spans="1:10">
      <c r="A7">
        <v>7</v>
      </c>
      <c r="B7" s="52" t="s">
        <v>555</v>
      </c>
      <c r="C7" s="45"/>
      <c r="D7" s="49">
        <v>385</v>
      </c>
      <c r="E7" s="50"/>
      <c r="F7" s="51">
        <v>257</v>
      </c>
      <c r="G7" s="49"/>
      <c r="H7" s="51">
        <v>4722</v>
      </c>
      <c r="I7" s="51"/>
      <c r="J7" s="51">
        <v>6500</v>
      </c>
    </row>
    <row r="8" spans="1:10">
      <c r="A8">
        <v>8</v>
      </c>
      <c r="B8" s="46" t="s">
        <v>554</v>
      </c>
      <c r="C8" s="45"/>
      <c r="D8" s="51">
        <v>6827</v>
      </c>
      <c r="E8" s="50"/>
      <c r="F8" s="51">
        <v>2700</v>
      </c>
      <c r="G8" s="49"/>
      <c r="H8" s="51">
        <v>4311</v>
      </c>
      <c r="I8" s="51"/>
      <c r="J8" s="51">
        <v>6000</v>
      </c>
    </row>
    <row r="9" spans="1:10">
      <c r="A9">
        <v>9</v>
      </c>
      <c r="B9" s="46" t="s">
        <v>51</v>
      </c>
      <c r="C9" s="45"/>
      <c r="D9" s="49">
        <v>692903</v>
      </c>
      <c r="E9" s="50"/>
      <c r="F9" s="51">
        <v>703046</v>
      </c>
      <c r="G9" s="49"/>
      <c r="H9" s="53">
        <v>695422</v>
      </c>
      <c r="I9" s="51"/>
      <c r="J9" s="51">
        <v>690000</v>
      </c>
    </row>
    <row r="10" spans="1:10">
      <c r="A10">
        <v>10</v>
      </c>
      <c r="B10" s="46" t="s">
        <v>52</v>
      </c>
      <c r="C10" s="45"/>
      <c r="D10" s="51">
        <v>2250</v>
      </c>
      <c r="E10" s="50"/>
      <c r="F10" s="51">
        <v>0</v>
      </c>
      <c r="G10" s="49"/>
      <c r="H10" s="53">
        <v>500</v>
      </c>
      <c r="I10" s="51"/>
      <c r="J10" s="51">
        <v>0</v>
      </c>
    </row>
    <row r="11" spans="1:10">
      <c r="A11">
        <v>11</v>
      </c>
      <c r="B11" s="46" t="s">
        <v>871</v>
      </c>
      <c r="C11" s="45"/>
      <c r="D11" s="51">
        <v>4959</v>
      </c>
      <c r="E11" s="50"/>
      <c r="F11" s="51">
        <v>2000</v>
      </c>
      <c r="G11" s="49"/>
      <c r="H11" s="51">
        <v>546</v>
      </c>
      <c r="I11" s="49"/>
      <c r="J11" s="51">
        <v>500</v>
      </c>
    </row>
    <row r="12" spans="1:10">
      <c r="A12">
        <v>12</v>
      </c>
      <c r="B12" s="88" t="s">
        <v>536</v>
      </c>
      <c r="C12" s="45"/>
      <c r="D12" s="51">
        <v>0</v>
      </c>
      <c r="E12" s="50"/>
      <c r="F12" s="51">
        <v>428675</v>
      </c>
      <c r="G12" s="49"/>
      <c r="H12" s="90">
        <v>311929</v>
      </c>
      <c r="I12" s="49"/>
      <c r="J12" s="90">
        <v>0</v>
      </c>
    </row>
    <row r="13" spans="1:10">
      <c r="A13">
        <v>13</v>
      </c>
      <c r="B13" s="52" t="s">
        <v>735</v>
      </c>
      <c r="C13" s="57"/>
      <c r="D13" s="51">
        <v>499</v>
      </c>
      <c r="E13" s="58"/>
      <c r="F13" s="51">
        <v>0</v>
      </c>
      <c r="G13" s="51"/>
      <c r="H13" s="51">
        <v>211</v>
      </c>
      <c r="I13" s="51"/>
      <c r="J13" s="51">
        <v>0</v>
      </c>
    </row>
    <row r="14" spans="1:10">
      <c r="A14">
        <v>14</v>
      </c>
      <c r="B14" s="66" t="s">
        <v>743</v>
      </c>
      <c r="C14" s="57"/>
      <c r="D14" s="51">
        <v>0</v>
      </c>
      <c r="E14" s="58"/>
      <c r="F14" s="51">
        <v>0</v>
      </c>
      <c r="G14" s="51"/>
      <c r="H14" s="51">
        <v>0</v>
      </c>
      <c r="I14" s="51"/>
      <c r="J14" s="61">
        <v>19000</v>
      </c>
    </row>
    <row r="15" spans="1:10">
      <c r="A15">
        <v>15</v>
      </c>
      <c r="B15" s="59" t="s">
        <v>15</v>
      </c>
      <c r="C15" s="60"/>
      <c r="D15" s="61">
        <f>SUM(D4:D13)</f>
        <v>733402</v>
      </c>
      <c r="E15" s="62"/>
      <c r="F15" s="61">
        <f>SUM(F4:F13)</f>
        <v>1152938</v>
      </c>
      <c r="G15" s="63"/>
      <c r="H15" s="61">
        <f>SUM(H3:H14)</f>
        <v>1058002</v>
      </c>
      <c r="I15" s="61"/>
      <c r="J15" s="61">
        <f>SUM(J3:J14)</f>
        <v>741660</v>
      </c>
    </row>
    <row r="16" spans="1:10">
      <c r="A16">
        <v>16</v>
      </c>
      <c r="B16" s="44" t="s">
        <v>16</v>
      </c>
      <c r="C16" s="45"/>
      <c r="D16" s="49"/>
      <c r="E16" s="50"/>
      <c r="F16" s="49"/>
      <c r="G16" s="49"/>
      <c r="H16" s="51"/>
      <c r="I16" s="49"/>
      <c r="J16" s="51"/>
    </row>
    <row r="17" spans="1:10">
      <c r="A17">
        <v>17</v>
      </c>
      <c r="B17" s="44" t="s">
        <v>17</v>
      </c>
      <c r="C17" s="45"/>
      <c r="D17" s="49"/>
      <c r="E17" s="50"/>
      <c r="F17" s="49"/>
      <c r="G17" s="49"/>
      <c r="H17" s="51"/>
      <c r="I17" s="49"/>
      <c r="J17" s="51"/>
    </row>
    <row r="18" spans="1:10">
      <c r="A18">
        <v>18</v>
      </c>
      <c r="B18" s="46" t="s">
        <v>839</v>
      </c>
      <c r="C18" s="45"/>
      <c r="D18" s="49">
        <v>169501</v>
      </c>
      <c r="E18" s="50"/>
      <c r="F18" s="51">
        <v>158559</v>
      </c>
      <c r="G18" s="49"/>
      <c r="H18" s="51">
        <v>164347</v>
      </c>
      <c r="I18" s="51"/>
      <c r="J18" s="51">
        <v>177362</v>
      </c>
    </row>
    <row r="19" spans="1:10">
      <c r="A19">
        <v>19</v>
      </c>
      <c r="B19" s="46" t="s">
        <v>53</v>
      </c>
      <c r="C19" s="45"/>
      <c r="D19" s="49">
        <v>3702</v>
      </c>
      <c r="E19" s="50"/>
      <c r="F19" s="51">
        <v>5000</v>
      </c>
      <c r="G19" s="49"/>
      <c r="H19" s="51">
        <v>5000</v>
      </c>
      <c r="I19" s="51"/>
      <c r="J19" s="51">
        <v>5000</v>
      </c>
    </row>
    <row r="20" spans="1:10">
      <c r="A20">
        <v>20</v>
      </c>
      <c r="B20" s="46" t="s">
        <v>19</v>
      </c>
      <c r="C20" s="45"/>
      <c r="D20" s="49">
        <v>9691</v>
      </c>
      <c r="E20" s="50"/>
      <c r="F20" s="51">
        <v>10141</v>
      </c>
      <c r="G20" s="49"/>
      <c r="H20" s="51">
        <v>10500</v>
      </c>
      <c r="I20" s="51"/>
      <c r="J20" s="51">
        <v>11307</v>
      </c>
    </row>
    <row r="21" spans="1:10">
      <c r="A21">
        <v>21</v>
      </c>
      <c r="B21" s="46" t="s">
        <v>20</v>
      </c>
      <c r="C21" s="45"/>
      <c r="D21" s="49">
        <v>2266</v>
      </c>
      <c r="E21" s="50"/>
      <c r="F21" s="51">
        <v>2372</v>
      </c>
      <c r="G21" s="49"/>
      <c r="H21" s="51">
        <v>2456</v>
      </c>
      <c r="I21" s="51"/>
      <c r="J21" s="51">
        <v>2644</v>
      </c>
    </row>
    <row r="22" spans="1:10">
      <c r="A22">
        <v>22</v>
      </c>
      <c r="B22" s="46" t="s">
        <v>21</v>
      </c>
      <c r="C22" s="45"/>
      <c r="D22" s="49">
        <v>9257.9500000000007</v>
      </c>
      <c r="E22" s="50"/>
      <c r="F22" s="51">
        <v>9814</v>
      </c>
      <c r="G22" s="49"/>
      <c r="H22" s="51">
        <v>10161</v>
      </c>
      <c r="I22" s="51"/>
      <c r="J22" s="51">
        <v>10942</v>
      </c>
    </row>
    <row r="23" spans="1:10">
      <c r="A23">
        <v>23</v>
      </c>
      <c r="B23" s="46" t="s">
        <v>553</v>
      </c>
      <c r="C23" s="45"/>
      <c r="D23" s="49">
        <v>55157</v>
      </c>
      <c r="E23" s="50"/>
      <c r="F23" s="51">
        <v>45185</v>
      </c>
      <c r="G23" s="49"/>
      <c r="H23" s="51">
        <v>56225</v>
      </c>
      <c r="I23" s="51"/>
      <c r="J23" s="61">
        <v>71836</v>
      </c>
    </row>
    <row r="24" spans="1:10">
      <c r="A24">
        <v>24</v>
      </c>
      <c r="B24" s="64" t="s">
        <v>22</v>
      </c>
      <c r="C24" s="45"/>
      <c r="D24" s="49"/>
      <c r="E24" s="50"/>
      <c r="F24" s="51"/>
      <c r="G24" s="49"/>
      <c r="H24" s="51"/>
      <c r="I24" s="49"/>
      <c r="J24" s="51"/>
    </row>
    <row r="25" spans="1:10">
      <c r="A25">
        <v>25</v>
      </c>
      <c r="B25" s="46" t="s">
        <v>872</v>
      </c>
      <c r="C25" s="45"/>
      <c r="D25" s="49">
        <v>2560</v>
      </c>
      <c r="E25" s="50"/>
      <c r="F25" s="51">
        <v>2900</v>
      </c>
      <c r="G25" s="49"/>
      <c r="H25" s="51">
        <v>1000</v>
      </c>
      <c r="I25" s="49"/>
      <c r="J25" s="51">
        <v>2900</v>
      </c>
    </row>
    <row r="26" spans="1:10">
      <c r="A26">
        <v>26</v>
      </c>
      <c r="B26" s="46" t="s">
        <v>54</v>
      </c>
      <c r="C26" s="45"/>
      <c r="D26" s="49"/>
      <c r="E26" s="50"/>
      <c r="F26" s="51"/>
      <c r="G26" s="49"/>
      <c r="H26" s="51"/>
      <c r="I26" s="49"/>
      <c r="J26" s="51"/>
    </row>
    <row r="27" spans="1:10">
      <c r="A27">
        <v>27</v>
      </c>
      <c r="B27" s="46" t="s">
        <v>55</v>
      </c>
      <c r="C27" s="45"/>
      <c r="D27" s="49">
        <v>4493</v>
      </c>
      <c r="E27" s="50"/>
      <c r="F27" s="51">
        <v>5000</v>
      </c>
      <c r="G27" s="49"/>
      <c r="H27" s="61">
        <v>5000</v>
      </c>
      <c r="I27" s="61"/>
      <c r="J27" s="61">
        <v>5500</v>
      </c>
    </row>
    <row r="28" spans="1:10">
      <c r="A28">
        <v>28</v>
      </c>
      <c r="B28" s="46" t="s">
        <v>56</v>
      </c>
      <c r="C28" s="45"/>
      <c r="D28" s="49">
        <v>0</v>
      </c>
      <c r="E28" s="50"/>
      <c r="F28" s="51">
        <v>500</v>
      </c>
      <c r="G28" s="49"/>
      <c r="H28" s="51">
        <v>0</v>
      </c>
      <c r="I28" s="49"/>
      <c r="J28" s="51">
        <v>500</v>
      </c>
    </row>
    <row r="29" spans="1:10">
      <c r="A29">
        <v>29</v>
      </c>
      <c r="B29" s="64" t="s">
        <v>737</v>
      </c>
      <c r="C29" s="45"/>
      <c r="D29" s="49">
        <v>0</v>
      </c>
      <c r="E29" s="50"/>
      <c r="F29" s="51">
        <v>1000</v>
      </c>
      <c r="G29" s="49"/>
      <c r="H29" s="51">
        <v>0</v>
      </c>
      <c r="I29" s="49"/>
      <c r="J29" s="51">
        <v>1000</v>
      </c>
    </row>
    <row r="30" spans="1:10">
      <c r="A30">
        <v>30</v>
      </c>
      <c r="B30" s="46" t="s">
        <v>57</v>
      </c>
      <c r="C30" s="45"/>
      <c r="D30" s="49">
        <v>16</v>
      </c>
      <c r="E30" s="50"/>
      <c r="F30" s="51">
        <v>32</v>
      </c>
      <c r="G30" s="49"/>
      <c r="H30" s="51">
        <v>24</v>
      </c>
      <c r="I30" s="49"/>
      <c r="J30" s="51">
        <v>32</v>
      </c>
    </row>
    <row r="31" spans="1:10">
      <c r="A31">
        <v>31</v>
      </c>
      <c r="B31" s="46" t="s">
        <v>738</v>
      </c>
      <c r="C31" s="45"/>
      <c r="D31" s="49">
        <v>1966</v>
      </c>
      <c r="E31" s="50"/>
      <c r="F31" s="51">
        <v>2500</v>
      </c>
      <c r="G31" s="49"/>
      <c r="H31" s="51">
        <v>2490</v>
      </c>
      <c r="I31" s="49"/>
      <c r="J31" s="51">
        <v>2900</v>
      </c>
    </row>
    <row r="32" spans="1:10">
      <c r="A32">
        <v>32</v>
      </c>
      <c r="B32" s="52" t="s">
        <v>898</v>
      </c>
      <c r="C32" s="57"/>
      <c r="D32" s="51">
        <v>3416</v>
      </c>
      <c r="E32" s="58"/>
      <c r="F32" s="51">
        <v>5500</v>
      </c>
      <c r="G32" s="51"/>
      <c r="H32" s="51">
        <v>3200</v>
      </c>
      <c r="I32" s="51"/>
      <c r="J32" s="51">
        <v>5500</v>
      </c>
    </row>
    <row r="33" spans="1:10">
      <c r="A33">
        <v>33</v>
      </c>
      <c r="B33" s="52" t="s">
        <v>873</v>
      </c>
      <c r="C33" s="57"/>
      <c r="D33" s="51">
        <v>2017</v>
      </c>
      <c r="E33" s="58"/>
      <c r="F33" s="51">
        <v>2500</v>
      </c>
      <c r="G33" s="51"/>
      <c r="H33" s="51">
        <v>2200</v>
      </c>
      <c r="I33" s="51"/>
      <c r="J33" s="51">
        <v>1500</v>
      </c>
    </row>
    <row r="34" spans="1:10">
      <c r="A34">
        <v>34</v>
      </c>
      <c r="B34" s="46" t="s">
        <v>58</v>
      </c>
      <c r="C34" s="45"/>
      <c r="D34" s="49">
        <v>613</v>
      </c>
      <c r="E34" s="50"/>
      <c r="F34" s="51">
        <v>700</v>
      </c>
      <c r="G34" s="49"/>
      <c r="H34" s="51">
        <v>675</v>
      </c>
      <c r="I34" s="49"/>
      <c r="J34" s="51">
        <v>700</v>
      </c>
    </row>
    <row r="35" spans="1:10">
      <c r="A35">
        <v>35</v>
      </c>
      <c r="B35" s="27" t="s">
        <v>693</v>
      </c>
      <c r="C35" s="45"/>
      <c r="D35" s="49">
        <v>32467</v>
      </c>
      <c r="E35" s="50"/>
      <c r="F35" s="51">
        <v>38825</v>
      </c>
      <c r="G35" s="49"/>
      <c r="H35" s="51">
        <v>31698</v>
      </c>
      <c r="I35" s="49"/>
      <c r="J35" s="61">
        <v>37097</v>
      </c>
    </row>
    <row r="36" spans="1:10">
      <c r="A36">
        <v>36</v>
      </c>
      <c r="B36" s="46" t="s">
        <v>59</v>
      </c>
      <c r="C36" s="45"/>
      <c r="D36" s="49">
        <v>16478.87</v>
      </c>
      <c r="E36" s="50"/>
      <c r="F36" s="51">
        <v>17000</v>
      </c>
      <c r="G36" s="49"/>
      <c r="H36" s="51">
        <v>18500</v>
      </c>
      <c r="I36" s="51"/>
      <c r="J36" s="51">
        <v>19500</v>
      </c>
    </row>
    <row r="37" spans="1:10">
      <c r="A37">
        <v>37</v>
      </c>
      <c r="B37" s="46" t="s">
        <v>60</v>
      </c>
      <c r="C37" s="45"/>
      <c r="D37" s="49">
        <v>24354</v>
      </c>
      <c r="E37" s="50"/>
      <c r="F37" s="51">
        <v>26000</v>
      </c>
      <c r="G37" s="49"/>
      <c r="H37" s="51">
        <v>24101</v>
      </c>
      <c r="I37" s="51"/>
      <c r="J37" s="51">
        <v>26000</v>
      </c>
    </row>
    <row r="38" spans="1:10">
      <c r="A38">
        <v>38</v>
      </c>
      <c r="B38" s="46" t="s">
        <v>61</v>
      </c>
      <c r="C38" s="45"/>
      <c r="D38" s="49">
        <v>5054</v>
      </c>
      <c r="E38" s="50"/>
      <c r="F38" s="51">
        <v>5200</v>
      </c>
      <c r="G38" s="49"/>
      <c r="H38" s="51">
        <v>4723</v>
      </c>
      <c r="I38" s="49"/>
      <c r="J38" s="51">
        <v>5200</v>
      </c>
    </row>
    <row r="39" spans="1:10">
      <c r="A39">
        <v>39</v>
      </c>
      <c r="B39" s="46" t="s">
        <v>62</v>
      </c>
      <c r="C39" s="45"/>
      <c r="D39" s="51">
        <v>796</v>
      </c>
      <c r="E39" s="50"/>
      <c r="F39" s="51">
        <v>800</v>
      </c>
      <c r="G39" s="49"/>
      <c r="H39" s="51">
        <v>800</v>
      </c>
      <c r="I39" s="49"/>
      <c r="J39" s="51">
        <v>800</v>
      </c>
    </row>
    <row r="40" spans="1:10">
      <c r="A40">
        <v>40</v>
      </c>
      <c r="B40" s="46" t="s">
        <v>874</v>
      </c>
      <c r="C40" s="45"/>
      <c r="D40" s="49">
        <v>16886</v>
      </c>
      <c r="E40" s="50"/>
      <c r="F40" s="51">
        <v>17300</v>
      </c>
      <c r="G40" s="49"/>
      <c r="H40" s="51">
        <v>17300</v>
      </c>
      <c r="I40" s="49"/>
      <c r="J40" s="51">
        <v>17300</v>
      </c>
    </row>
    <row r="41" spans="1:10">
      <c r="A41">
        <v>41</v>
      </c>
      <c r="B41" s="64" t="s">
        <v>875</v>
      </c>
      <c r="C41" s="45"/>
      <c r="D41" s="51">
        <v>42794</v>
      </c>
      <c r="E41" s="50"/>
      <c r="F41" s="51">
        <v>50000</v>
      </c>
      <c r="G41" s="49"/>
      <c r="H41" s="51">
        <v>33512</v>
      </c>
      <c r="I41" s="51"/>
      <c r="J41" s="61">
        <v>25000</v>
      </c>
    </row>
    <row r="42" spans="1:10">
      <c r="A42">
        <v>42</v>
      </c>
      <c r="B42" s="46" t="s">
        <v>63</v>
      </c>
      <c r="C42" s="45"/>
      <c r="D42" s="49">
        <v>2714</v>
      </c>
      <c r="E42" s="50"/>
      <c r="F42" s="51">
        <v>2000</v>
      </c>
      <c r="G42" s="49"/>
      <c r="H42" s="51">
        <v>1500</v>
      </c>
      <c r="I42" s="51"/>
      <c r="J42" s="51">
        <v>2000</v>
      </c>
    </row>
    <row r="43" spans="1:10">
      <c r="A43">
        <v>43</v>
      </c>
      <c r="B43" s="46" t="s">
        <v>876</v>
      </c>
      <c r="C43" s="45"/>
      <c r="D43" s="49">
        <v>754</v>
      </c>
      <c r="E43" s="50"/>
      <c r="F43" s="51">
        <v>1500</v>
      </c>
      <c r="G43" s="49"/>
      <c r="H43" s="51">
        <v>1500</v>
      </c>
      <c r="I43" s="49"/>
      <c r="J43" s="51">
        <v>1500</v>
      </c>
    </row>
    <row r="44" spans="1:10">
      <c r="A44">
        <v>44</v>
      </c>
      <c r="B44" s="46" t="s">
        <v>65</v>
      </c>
      <c r="C44" s="45"/>
      <c r="D44" s="49">
        <v>12323</v>
      </c>
      <c r="E44" s="50"/>
      <c r="F44" s="51">
        <v>8000</v>
      </c>
      <c r="G44" s="49"/>
      <c r="H44" s="51">
        <v>8000</v>
      </c>
      <c r="I44" s="49"/>
      <c r="J44" s="51">
        <v>9000</v>
      </c>
    </row>
    <row r="45" spans="1:10">
      <c r="A45">
        <v>45</v>
      </c>
      <c r="B45" s="46" t="s">
        <v>66</v>
      </c>
      <c r="C45" s="45"/>
      <c r="D45" s="49">
        <v>0</v>
      </c>
      <c r="E45" s="50"/>
      <c r="F45" s="51">
        <v>360</v>
      </c>
      <c r="G45" s="49"/>
      <c r="H45" s="51">
        <v>0</v>
      </c>
      <c r="I45" s="49"/>
      <c r="J45" s="51">
        <v>360</v>
      </c>
    </row>
    <row r="46" spans="1:10">
      <c r="A46">
        <v>46</v>
      </c>
      <c r="B46" s="52" t="s">
        <v>681</v>
      </c>
      <c r="C46" s="45"/>
      <c r="D46" s="49">
        <v>5162</v>
      </c>
      <c r="E46" s="50"/>
      <c r="F46" s="51">
        <v>6000</v>
      </c>
      <c r="G46" s="49"/>
      <c r="H46" s="51">
        <v>6000</v>
      </c>
      <c r="I46" s="49"/>
      <c r="J46" s="51">
        <v>6600</v>
      </c>
    </row>
    <row r="47" spans="1:10">
      <c r="A47">
        <v>47</v>
      </c>
      <c r="B47" s="46" t="s">
        <v>739</v>
      </c>
      <c r="C47" s="45"/>
      <c r="D47" s="49"/>
      <c r="E47" s="50"/>
      <c r="F47" s="51"/>
      <c r="G47" s="49"/>
      <c r="H47" s="51"/>
      <c r="I47" s="49"/>
      <c r="J47" s="51"/>
    </row>
    <row r="48" spans="1:10">
      <c r="A48">
        <v>48</v>
      </c>
      <c r="B48" s="46" t="s">
        <v>67</v>
      </c>
      <c r="C48" s="45"/>
      <c r="D48" s="49">
        <v>1498</v>
      </c>
      <c r="E48" s="50"/>
      <c r="F48" s="51">
        <v>2000</v>
      </c>
      <c r="G48" s="49"/>
      <c r="H48" s="51">
        <v>1800</v>
      </c>
      <c r="I48" s="49"/>
      <c r="J48" s="51">
        <v>2000</v>
      </c>
    </row>
    <row r="49" spans="1:15">
      <c r="A49">
        <v>49</v>
      </c>
      <c r="B49" s="46" t="s">
        <v>740</v>
      </c>
      <c r="C49" s="45"/>
      <c r="D49" s="49">
        <v>2904</v>
      </c>
      <c r="E49" s="50"/>
      <c r="F49" s="51">
        <v>3075</v>
      </c>
      <c r="G49" s="49"/>
      <c r="H49" s="51">
        <v>3000</v>
      </c>
      <c r="I49" s="49"/>
      <c r="J49" s="61">
        <v>3500</v>
      </c>
    </row>
    <row r="50" spans="1:15">
      <c r="A50">
        <v>50</v>
      </c>
      <c r="B50" s="46" t="s">
        <v>741</v>
      </c>
      <c r="C50" s="45"/>
      <c r="D50" s="49"/>
      <c r="E50" s="50"/>
      <c r="F50" s="51"/>
      <c r="G50" s="49"/>
      <c r="H50" s="51"/>
      <c r="I50" s="49"/>
      <c r="J50" s="51"/>
    </row>
    <row r="51" spans="1:15">
      <c r="A51">
        <v>51</v>
      </c>
      <c r="B51" s="10" t="s">
        <v>38</v>
      </c>
      <c r="C51" s="45"/>
      <c r="D51" s="49">
        <v>7267</v>
      </c>
      <c r="E51" s="50"/>
      <c r="F51" s="51">
        <v>6600</v>
      </c>
      <c r="G51" s="49"/>
      <c r="H51" s="51">
        <v>6600</v>
      </c>
      <c r="I51" s="49"/>
      <c r="J51" s="51">
        <v>7034</v>
      </c>
    </row>
    <row r="52" spans="1:15">
      <c r="A52">
        <v>52</v>
      </c>
      <c r="B52" s="46" t="s">
        <v>742</v>
      </c>
      <c r="C52" s="45"/>
      <c r="D52" s="49">
        <v>2858</v>
      </c>
      <c r="E52" s="50"/>
      <c r="F52" s="51">
        <v>6300</v>
      </c>
      <c r="G52" s="49"/>
      <c r="H52" s="51">
        <v>6200</v>
      </c>
      <c r="I52" s="49"/>
      <c r="J52" s="51">
        <v>6300</v>
      </c>
    </row>
    <row r="53" spans="1:15">
      <c r="A53">
        <v>53</v>
      </c>
      <c r="B53" s="46" t="s">
        <v>710</v>
      </c>
      <c r="C53" s="45"/>
      <c r="D53" s="49"/>
      <c r="E53" s="50"/>
      <c r="F53" s="51"/>
      <c r="G53" s="49"/>
      <c r="H53" s="51"/>
      <c r="I53" s="49"/>
      <c r="J53" s="51"/>
    </row>
    <row r="54" spans="1:15">
      <c r="A54">
        <v>54</v>
      </c>
      <c r="B54" s="44" t="s">
        <v>41</v>
      </c>
      <c r="C54" s="45"/>
      <c r="D54" s="49"/>
      <c r="E54" s="50"/>
      <c r="F54" s="51"/>
      <c r="G54" s="49"/>
      <c r="H54" s="51"/>
      <c r="I54" s="49"/>
      <c r="J54" s="51"/>
    </row>
    <row r="55" spans="1:15">
      <c r="A55">
        <v>55</v>
      </c>
      <c r="B55" s="88" t="s">
        <v>68</v>
      </c>
      <c r="C55" s="332"/>
      <c r="D55" s="333">
        <v>0</v>
      </c>
      <c r="E55" s="334"/>
      <c r="F55" s="333">
        <v>428675</v>
      </c>
      <c r="G55" s="333"/>
      <c r="H55" s="90">
        <v>311929</v>
      </c>
      <c r="I55" s="333"/>
      <c r="J55" s="90">
        <v>0</v>
      </c>
      <c r="K55" s="169" t="s">
        <v>896</v>
      </c>
      <c r="L55" s="169"/>
      <c r="M55" s="169"/>
      <c r="N55" s="169"/>
      <c r="O55" s="169"/>
    </row>
    <row r="56" spans="1:15">
      <c r="A56">
        <v>56</v>
      </c>
      <c r="B56" s="44" t="s">
        <v>43</v>
      </c>
      <c r="C56" s="45"/>
      <c r="D56" s="49"/>
      <c r="E56" s="50"/>
      <c r="F56" s="51"/>
      <c r="G56" s="49"/>
      <c r="H56" s="51"/>
      <c r="I56" s="49"/>
      <c r="J56" s="51"/>
    </row>
    <row r="57" spans="1:15">
      <c r="A57">
        <v>57</v>
      </c>
      <c r="B57" s="64" t="s">
        <v>69</v>
      </c>
      <c r="C57" s="45"/>
      <c r="D57" s="51">
        <v>152220</v>
      </c>
      <c r="E57" s="50"/>
      <c r="F57" s="51">
        <v>155730</v>
      </c>
      <c r="G57" s="49"/>
      <c r="H57" s="51">
        <v>155730</v>
      </c>
      <c r="I57" s="49"/>
      <c r="J57" s="51">
        <v>157580</v>
      </c>
    </row>
    <row r="58" spans="1:15">
      <c r="A58">
        <v>58</v>
      </c>
      <c r="B58" s="64" t="s">
        <v>70</v>
      </c>
      <c r="C58" s="45"/>
      <c r="D58" s="49">
        <v>11921</v>
      </c>
      <c r="E58" s="50"/>
      <c r="F58" s="51">
        <v>10907</v>
      </c>
      <c r="G58" s="49"/>
      <c r="H58" s="51">
        <v>10905</v>
      </c>
      <c r="I58" s="49"/>
      <c r="J58" s="51">
        <v>24386</v>
      </c>
    </row>
    <row r="59" spans="1:15">
      <c r="A59">
        <v>59</v>
      </c>
      <c r="B59" s="65" t="s">
        <v>71</v>
      </c>
      <c r="C59" s="45"/>
      <c r="D59" s="49">
        <v>25000</v>
      </c>
      <c r="E59" s="50"/>
      <c r="F59" s="51">
        <v>25000</v>
      </c>
      <c r="G59" s="49"/>
      <c r="H59" s="51">
        <v>25000</v>
      </c>
      <c r="I59" s="49"/>
      <c r="J59" s="51">
        <v>25000</v>
      </c>
    </row>
    <row r="60" spans="1:15">
      <c r="A60">
        <v>60</v>
      </c>
      <c r="B60" s="65" t="s">
        <v>72</v>
      </c>
      <c r="C60" s="45"/>
      <c r="D60" s="49">
        <v>2500</v>
      </c>
      <c r="E60" s="50"/>
      <c r="F60" s="51">
        <v>2500</v>
      </c>
      <c r="G60" s="49"/>
      <c r="H60" s="51">
        <v>2500</v>
      </c>
      <c r="I60" s="49"/>
      <c r="J60" s="51">
        <v>2500</v>
      </c>
    </row>
    <row r="61" spans="1:15">
      <c r="A61">
        <v>61</v>
      </c>
      <c r="B61" s="66" t="s">
        <v>73</v>
      </c>
      <c r="C61" s="57"/>
      <c r="D61" s="51">
        <v>19282</v>
      </c>
      <c r="E61" s="58"/>
      <c r="F61" s="51">
        <v>21019</v>
      </c>
      <c r="G61" s="51"/>
      <c r="H61" s="51">
        <v>21019</v>
      </c>
      <c r="I61" s="49"/>
      <c r="J61" s="61">
        <v>22246</v>
      </c>
    </row>
    <row r="62" spans="1:15">
      <c r="A62">
        <v>62</v>
      </c>
      <c r="B62" s="66" t="s">
        <v>74</v>
      </c>
      <c r="C62" s="67"/>
      <c r="D62" s="61">
        <v>0</v>
      </c>
      <c r="E62" s="62"/>
      <c r="F62" s="61">
        <v>7000</v>
      </c>
      <c r="G62" s="61"/>
      <c r="H62" s="61">
        <v>7000</v>
      </c>
      <c r="I62" s="63"/>
      <c r="J62" s="61">
        <v>7000</v>
      </c>
    </row>
    <row r="63" spans="1:15">
      <c r="A63">
        <v>63</v>
      </c>
      <c r="B63" s="66" t="s">
        <v>736</v>
      </c>
      <c r="C63" s="67"/>
      <c r="D63" s="61">
        <v>0</v>
      </c>
      <c r="E63" s="62"/>
      <c r="F63" s="61">
        <v>0</v>
      </c>
      <c r="G63" s="61"/>
      <c r="H63" s="61">
        <v>0</v>
      </c>
      <c r="I63" s="63"/>
      <c r="J63" s="61">
        <v>19000</v>
      </c>
    </row>
    <row r="64" spans="1:15">
      <c r="A64">
        <v>64</v>
      </c>
      <c r="B64" s="59" t="s">
        <v>46</v>
      </c>
      <c r="C64" s="45"/>
      <c r="D64" s="63">
        <f>SUM(D18:D63)</f>
        <v>649888.82000000007</v>
      </c>
      <c r="E64" s="68"/>
      <c r="F64" s="63">
        <f>SUM(F18:F63)</f>
        <v>1093494</v>
      </c>
      <c r="G64" s="63"/>
      <c r="H64" s="61">
        <f>SUM(H18:H63)</f>
        <v>962595</v>
      </c>
      <c r="I64" s="61"/>
      <c r="J64" s="61">
        <f>SUM(J18:J63)</f>
        <v>726526</v>
      </c>
    </row>
    <row r="65" spans="1:10" ht="15.75" thickBot="1">
      <c r="A65">
        <v>65</v>
      </c>
      <c r="B65" s="59" t="s">
        <v>47</v>
      </c>
      <c r="C65" s="45"/>
      <c r="D65" s="69">
        <f>D15-D64</f>
        <v>83513.179999999935</v>
      </c>
      <c r="E65" s="68"/>
      <c r="F65" s="69">
        <f>F15-F64</f>
        <v>59444</v>
      </c>
      <c r="G65" s="61"/>
      <c r="H65" s="70">
        <f>H15-H64</f>
        <v>95407</v>
      </c>
      <c r="I65" s="61"/>
      <c r="J65" s="70">
        <f>SUM(J15-J64)</f>
        <v>15134</v>
      </c>
    </row>
    <row r="66" spans="1:10" ht="15.75" thickTop="1">
      <c r="B66" s="59"/>
      <c r="C66" s="45"/>
      <c r="D66" s="71"/>
      <c r="E66" s="68"/>
      <c r="F66" s="71"/>
      <c r="G66" s="63"/>
      <c r="H66" s="71"/>
      <c r="I66" s="63"/>
      <c r="J66" s="71"/>
    </row>
    <row r="67" spans="1:10" ht="15.75">
      <c r="B67" s="72" t="s">
        <v>557</v>
      </c>
      <c r="C67" s="45"/>
      <c r="D67" s="73"/>
      <c r="E67" s="74"/>
      <c r="F67" s="21"/>
      <c r="G67" s="75"/>
      <c r="H67" s="21" t="s">
        <v>911</v>
      </c>
      <c r="I67" s="75"/>
      <c r="J67" s="21"/>
    </row>
    <row r="68" spans="1:10">
      <c r="B68" s="72" t="s">
        <v>558</v>
      </c>
      <c r="C68" s="45"/>
      <c r="H68" s="169" t="s">
        <v>912</v>
      </c>
      <c r="I68" s="208"/>
      <c r="J68" s="208"/>
    </row>
    <row r="69" spans="1:10">
      <c r="B69" s="72" t="s">
        <v>559</v>
      </c>
      <c r="C69" s="45"/>
    </row>
    <row r="70" spans="1:10" ht="15.75">
      <c r="B70" s="72" t="s">
        <v>560</v>
      </c>
      <c r="C70" s="45"/>
      <c r="D70" s="76"/>
      <c r="E70" s="68"/>
      <c r="F70" s="71"/>
      <c r="G70" s="63"/>
      <c r="H70" s="71"/>
      <c r="I70" s="63"/>
      <c r="J70" s="71"/>
    </row>
    <row r="71" spans="1:10" ht="15.75">
      <c r="B71" s="72"/>
      <c r="C71" s="45"/>
      <c r="D71" s="76"/>
      <c r="E71" s="68"/>
      <c r="F71" s="71"/>
      <c r="G71" s="63"/>
      <c r="H71" s="71"/>
      <c r="I71" s="63"/>
      <c r="J71" s="71"/>
    </row>
    <row r="72" spans="1:10" ht="15.75">
      <c r="A72" t="s">
        <v>75</v>
      </c>
      <c r="B72" s="72" t="s">
        <v>76</v>
      </c>
      <c r="C72" s="45"/>
      <c r="D72" s="76"/>
      <c r="E72" s="68"/>
      <c r="F72" s="71"/>
      <c r="G72" s="63"/>
      <c r="H72" s="71"/>
      <c r="I72" s="63"/>
      <c r="J72" s="71"/>
    </row>
    <row r="73" spans="1:10" ht="15.75">
      <c r="B73" s="77" t="s">
        <v>77</v>
      </c>
      <c r="C73" s="45"/>
      <c r="D73" s="76"/>
      <c r="E73" s="68"/>
      <c r="F73" s="71"/>
      <c r="G73" s="63"/>
      <c r="H73" s="71"/>
      <c r="I73" s="63"/>
      <c r="J73" s="71"/>
    </row>
    <row r="74" spans="1:10">
      <c r="B74" s="83" t="s">
        <v>556</v>
      </c>
      <c r="D74" s="170">
        <v>311929</v>
      </c>
    </row>
    <row r="75" spans="1:10">
      <c r="B75" s="83"/>
      <c r="D75" s="170"/>
    </row>
    <row r="76" spans="1:10" ht="15.75">
      <c r="B76" s="76" t="s">
        <v>900</v>
      </c>
      <c r="C76" s="68"/>
      <c r="D76" s="71"/>
      <c r="E76" s="63"/>
      <c r="F76" s="71"/>
      <c r="G76" s="63"/>
      <c r="H76" s="71"/>
    </row>
    <row r="77" spans="1:10" ht="15.75">
      <c r="B77" s="76" t="s">
        <v>899</v>
      </c>
      <c r="C77" s="68"/>
      <c r="D77" s="71"/>
      <c r="E77" s="63"/>
      <c r="F77" s="71"/>
      <c r="G77" s="63"/>
      <c r="H77" s="71"/>
    </row>
    <row r="78" spans="1:10">
      <c r="B78" s="83"/>
      <c r="D78" s="170"/>
    </row>
    <row r="79" spans="1:10">
      <c r="B79" s="78"/>
    </row>
    <row r="80" spans="1:10">
      <c r="B80" s="84" t="s">
        <v>78</v>
      </c>
    </row>
  </sheetData>
  <printOptions gridLines="1"/>
  <pageMargins left="0.75" right="0" top="0" bottom="0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10" sqref="F10"/>
    </sheetView>
  </sheetViews>
  <sheetFormatPr defaultRowHeight="15"/>
  <cols>
    <col min="1" max="1" width="3.28515625" customWidth="1"/>
    <col min="2" max="2" width="32.5703125" customWidth="1"/>
    <col min="3" max="3" width="1.85546875" customWidth="1"/>
    <col min="4" max="4" width="11.7109375" customWidth="1"/>
    <col min="5" max="5" width="2.28515625" customWidth="1"/>
    <col min="6" max="6" width="12.7109375" customWidth="1"/>
    <col min="7" max="7" width="2" customWidth="1"/>
    <col min="8" max="8" width="13.7109375" customWidth="1"/>
    <col min="9" max="9" width="2.140625" customWidth="1"/>
    <col min="10" max="10" width="13.140625" customWidth="1"/>
  </cols>
  <sheetData>
    <row r="1" spans="1:10" ht="15.75" thickBot="1">
      <c r="A1" s="172">
        <v>1</v>
      </c>
      <c r="B1" s="98" t="s">
        <v>527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352</v>
      </c>
      <c r="C3" s="103"/>
      <c r="D3" s="126">
        <v>89472</v>
      </c>
      <c r="E3" s="126"/>
      <c r="F3" s="128">
        <v>60000</v>
      </c>
      <c r="G3" s="128"/>
      <c r="H3" s="128">
        <v>60000</v>
      </c>
      <c r="I3" s="128"/>
      <c r="J3" s="128">
        <v>60000</v>
      </c>
    </row>
    <row r="4" spans="1:10">
      <c r="A4" s="172">
        <v>4</v>
      </c>
      <c r="B4" s="102" t="s">
        <v>806</v>
      </c>
      <c r="C4" s="103"/>
      <c r="D4" s="126">
        <v>8701</v>
      </c>
      <c r="E4" s="126"/>
      <c r="F4" s="128">
        <v>3000</v>
      </c>
      <c r="G4" s="128"/>
      <c r="H4" s="128">
        <v>9500</v>
      </c>
      <c r="I4" s="128"/>
      <c r="J4" s="128">
        <v>3000</v>
      </c>
    </row>
    <row r="5" spans="1:10" ht="15.75" thickBot="1">
      <c r="A5" s="172">
        <v>5</v>
      </c>
      <c r="B5" s="102" t="s">
        <v>353</v>
      </c>
      <c r="C5" s="103"/>
      <c r="D5" s="217">
        <v>300</v>
      </c>
      <c r="E5" s="217"/>
      <c r="F5" s="218">
        <v>2300</v>
      </c>
      <c r="G5" s="218"/>
      <c r="H5" s="218">
        <v>2300</v>
      </c>
      <c r="I5" s="218"/>
      <c r="J5" s="250">
        <v>2300</v>
      </c>
    </row>
    <row r="6" spans="1:10">
      <c r="A6" s="172">
        <v>6</v>
      </c>
      <c r="B6" s="115" t="s">
        <v>15</v>
      </c>
      <c r="C6" s="110"/>
      <c r="D6" s="129">
        <f>SUM(D3:D5)</f>
        <v>98473</v>
      </c>
      <c r="E6" s="129"/>
      <c r="F6" s="129">
        <f>SUM(F3:F5)</f>
        <v>65300</v>
      </c>
      <c r="G6" s="129"/>
      <c r="H6" s="129">
        <f>SUM(H3:H5)</f>
        <v>71800</v>
      </c>
      <c r="I6" s="129"/>
      <c r="J6" s="129">
        <f>SUM(J3:J5)</f>
        <v>65300</v>
      </c>
    </row>
    <row r="7" spans="1:10">
      <c r="A7" s="172">
        <v>7</v>
      </c>
      <c r="B7" s="111" t="s">
        <v>16</v>
      </c>
      <c r="C7" s="103"/>
      <c r="D7" s="128"/>
      <c r="E7" s="128"/>
      <c r="F7" s="128"/>
      <c r="G7" s="128"/>
      <c r="H7" s="128"/>
      <c r="I7" s="128"/>
      <c r="J7" s="128"/>
    </row>
    <row r="8" spans="1:10">
      <c r="A8" s="172">
        <v>8</v>
      </c>
      <c r="B8" s="111" t="s">
        <v>22</v>
      </c>
      <c r="C8" s="103"/>
      <c r="D8" s="128"/>
      <c r="E8" s="128"/>
      <c r="F8" s="128"/>
      <c r="G8" s="128"/>
      <c r="H8" s="128"/>
      <c r="I8" s="128"/>
      <c r="J8" s="128"/>
    </row>
    <row r="9" spans="1:10">
      <c r="A9" s="172">
        <v>9</v>
      </c>
      <c r="B9" s="102" t="s">
        <v>659</v>
      </c>
      <c r="C9" s="103"/>
      <c r="D9" s="128">
        <v>26609</v>
      </c>
      <c r="E9" s="128"/>
      <c r="F9" s="128">
        <v>2100</v>
      </c>
      <c r="G9" s="128"/>
      <c r="H9" s="128">
        <v>20028</v>
      </c>
      <c r="I9" s="128"/>
      <c r="J9" s="128">
        <v>21000</v>
      </c>
    </row>
    <row r="10" spans="1:10">
      <c r="A10" s="172">
        <v>10</v>
      </c>
      <c r="B10" s="102" t="s">
        <v>354</v>
      </c>
      <c r="C10" s="103"/>
      <c r="D10" s="128">
        <v>304</v>
      </c>
      <c r="E10" s="128"/>
      <c r="F10" s="128">
        <v>310</v>
      </c>
      <c r="G10" s="128"/>
      <c r="H10" s="128">
        <v>0</v>
      </c>
      <c r="I10" s="128"/>
      <c r="J10" s="128">
        <v>0</v>
      </c>
    </row>
    <row r="11" spans="1:10">
      <c r="A11" s="172">
        <v>11</v>
      </c>
      <c r="B11" s="148" t="s">
        <v>658</v>
      </c>
      <c r="C11" s="154"/>
      <c r="D11" s="128">
        <v>3000</v>
      </c>
      <c r="E11" s="128"/>
      <c r="F11" s="128">
        <v>5000</v>
      </c>
      <c r="G11" s="128"/>
      <c r="H11" s="128">
        <v>2000</v>
      </c>
      <c r="I11" s="128"/>
      <c r="J11" s="128">
        <v>5000</v>
      </c>
    </row>
    <row r="12" spans="1:10">
      <c r="A12" s="172">
        <v>12</v>
      </c>
      <c r="B12" s="102" t="s">
        <v>355</v>
      </c>
      <c r="C12" s="103"/>
      <c r="D12" s="128">
        <v>0</v>
      </c>
      <c r="E12" s="128"/>
      <c r="F12" s="128">
        <v>60</v>
      </c>
      <c r="G12" s="128"/>
      <c r="H12" s="128">
        <v>25</v>
      </c>
      <c r="I12" s="128"/>
      <c r="J12" s="128">
        <v>50</v>
      </c>
    </row>
    <row r="13" spans="1:10">
      <c r="A13" s="172">
        <v>13</v>
      </c>
      <c r="B13" s="102" t="s">
        <v>356</v>
      </c>
      <c r="C13" s="103"/>
      <c r="D13" s="128">
        <v>2300</v>
      </c>
      <c r="E13" s="128"/>
      <c r="F13" s="128">
        <v>2300</v>
      </c>
      <c r="G13" s="128"/>
      <c r="H13" s="128">
        <v>2300</v>
      </c>
      <c r="I13" s="128"/>
      <c r="J13" s="129">
        <v>2300</v>
      </c>
    </row>
    <row r="14" spans="1:10">
      <c r="A14" s="172">
        <v>14</v>
      </c>
      <c r="B14" s="148" t="s">
        <v>357</v>
      </c>
      <c r="C14" s="103"/>
      <c r="D14" s="128">
        <v>87319</v>
      </c>
      <c r="E14" s="128"/>
      <c r="F14" s="128">
        <v>82500</v>
      </c>
      <c r="G14" s="128"/>
      <c r="H14" s="128">
        <v>62009</v>
      </c>
      <c r="I14" s="128"/>
      <c r="J14" s="129">
        <v>90000</v>
      </c>
    </row>
    <row r="15" spans="1:10">
      <c r="A15" s="172">
        <v>15</v>
      </c>
      <c r="B15" s="148" t="s">
        <v>807</v>
      </c>
      <c r="C15" s="103"/>
      <c r="D15" s="128"/>
      <c r="E15" s="128"/>
      <c r="F15" s="129"/>
      <c r="G15" s="128"/>
      <c r="H15" s="128"/>
      <c r="I15" s="128"/>
      <c r="J15" s="129"/>
    </row>
    <row r="16" spans="1:10">
      <c r="A16" s="172">
        <v>16</v>
      </c>
      <c r="B16" s="148" t="s">
        <v>808</v>
      </c>
      <c r="C16" s="103"/>
      <c r="D16" s="128"/>
      <c r="E16" s="128"/>
      <c r="F16" s="129"/>
      <c r="G16" s="128"/>
      <c r="H16" s="128"/>
      <c r="I16" s="128"/>
      <c r="J16" s="129"/>
    </row>
    <row r="17" spans="1:10">
      <c r="A17" s="172">
        <v>17</v>
      </c>
      <c r="B17" s="111" t="s">
        <v>43</v>
      </c>
      <c r="C17" s="103"/>
      <c r="D17" s="128"/>
      <c r="E17" s="128"/>
      <c r="F17" s="128"/>
      <c r="G17" s="128"/>
      <c r="H17" s="128"/>
      <c r="I17" s="128"/>
      <c r="J17" s="128"/>
    </row>
    <row r="18" spans="1:10">
      <c r="A18" s="172">
        <v>18</v>
      </c>
      <c r="B18" s="114" t="s">
        <v>809</v>
      </c>
      <c r="C18" s="108"/>
      <c r="D18" s="128">
        <v>32158</v>
      </c>
      <c r="E18" s="128"/>
      <c r="F18" s="128">
        <v>0</v>
      </c>
      <c r="G18" s="128"/>
      <c r="H18" s="128">
        <v>0</v>
      </c>
      <c r="I18" s="128"/>
      <c r="J18" s="129">
        <v>0</v>
      </c>
    </row>
    <row r="19" spans="1:10" ht="16.5">
      <c r="A19" s="172">
        <v>19</v>
      </c>
      <c r="B19" s="115" t="s">
        <v>46</v>
      </c>
      <c r="C19" s="129"/>
      <c r="D19" s="251">
        <f>SUM(D9:D18)</f>
        <v>151690</v>
      </c>
      <c r="E19" s="251"/>
      <c r="F19" s="251">
        <f>SUM(F9:F18)</f>
        <v>92270</v>
      </c>
      <c r="G19" s="251"/>
      <c r="H19" s="251">
        <f>SUM(H9:H18)</f>
        <v>86362</v>
      </c>
      <c r="I19" s="251"/>
      <c r="J19" s="251">
        <f>SUM(J9:J18)</f>
        <v>118350</v>
      </c>
    </row>
    <row r="20" spans="1:10">
      <c r="A20" s="172">
        <v>20</v>
      </c>
      <c r="B20" s="115" t="s">
        <v>47</v>
      </c>
      <c r="C20" s="110"/>
      <c r="D20" s="252">
        <f>D6-D19</f>
        <v>-53217</v>
      </c>
      <c r="E20" s="131"/>
      <c r="F20" s="252">
        <f>F6-F19</f>
        <v>-26970</v>
      </c>
      <c r="G20" s="131"/>
      <c r="H20" s="252">
        <f>H6-H19</f>
        <v>-14562</v>
      </c>
      <c r="I20" s="131"/>
      <c r="J20" s="252">
        <f>J6-J19</f>
        <v>-53050</v>
      </c>
    </row>
    <row r="21" spans="1:10">
      <c r="A21" s="172"/>
      <c r="B21" s="115"/>
      <c r="C21" s="110"/>
      <c r="D21" s="135"/>
      <c r="E21" s="131"/>
      <c r="F21" s="135"/>
      <c r="G21" s="131"/>
      <c r="H21" s="135"/>
      <c r="I21" s="131"/>
      <c r="J21" s="135"/>
    </row>
    <row r="22" spans="1:10">
      <c r="A22" s="102"/>
      <c r="B22" s="115"/>
      <c r="C22" s="110"/>
      <c r="D22" s="135"/>
      <c r="E22" s="131"/>
      <c r="F22" s="135"/>
      <c r="G22" s="131"/>
      <c r="H22" s="135"/>
      <c r="I22" s="131"/>
      <c r="J22" s="135"/>
    </row>
    <row r="23" spans="1:10">
      <c r="A23" s="102"/>
      <c r="B23" s="253" t="s">
        <v>358</v>
      </c>
      <c r="C23" s="110"/>
      <c r="D23" s="135"/>
      <c r="E23" s="131"/>
      <c r="F23" s="222" t="s">
        <v>359</v>
      </c>
      <c r="G23" s="152"/>
      <c r="H23" s="222"/>
      <c r="I23" s="152"/>
      <c r="J23" s="222"/>
    </row>
    <row r="24" spans="1:10">
      <c r="A24" s="102"/>
      <c r="B24" s="253" t="s">
        <v>360</v>
      </c>
      <c r="C24" s="110"/>
      <c r="D24" s="135"/>
      <c r="E24" s="131"/>
      <c r="F24" s="222" t="s">
        <v>657</v>
      </c>
      <c r="G24" s="152"/>
      <c r="H24" s="136"/>
      <c r="I24" s="129"/>
      <c r="J24" s="136"/>
    </row>
    <row r="25" spans="1:10">
      <c r="A25" s="102"/>
      <c r="B25" s="253" t="s">
        <v>361</v>
      </c>
      <c r="C25" s="110"/>
      <c r="D25" s="135"/>
      <c r="E25" s="131"/>
      <c r="F25" s="136"/>
      <c r="G25" s="129"/>
      <c r="H25" s="136"/>
      <c r="I25" s="129"/>
      <c r="J25" s="136"/>
    </row>
    <row r="26" spans="1:10">
      <c r="A26" s="102"/>
      <c r="B26" s="253" t="s">
        <v>362</v>
      </c>
      <c r="C26" s="110"/>
      <c r="D26" s="135"/>
      <c r="E26" s="131"/>
      <c r="F26" s="136"/>
      <c r="G26" s="129"/>
      <c r="H26" s="136"/>
      <c r="I26" s="129"/>
      <c r="J26" s="136"/>
    </row>
    <row r="27" spans="1:10">
      <c r="A27" s="102"/>
      <c r="B27" s="253"/>
      <c r="C27" s="110"/>
      <c r="D27" s="164"/>
      <c r="E27" s="164"/>
      <c r="F27" s="166"/>
      <c r="G27" s="160"/>
      <c r="H27" s="160"/>
      <c r="I27" s="160"/>
      <c r="J27" s="160"/>
    </row>
    <row r="28" spans="1:10">
      <c r="B28" s="166" t="s">
        <v>363</v>
      </c>
    </row>
    <row r="29" spans="1:10">
      <c r="B29" s="166" t="s">
        <v>810</v>
      </c>
    </row>
    <row r="30" spans="1:10">
      <c r="B30" s="166" t="s">
        <v>811</v>
      </c>
    </row>
    <row r="31" spans="1:10">
      <c r="B31" s="166"/>
    </row>
    <row r="32" spans="1:10">
      <c r="B32" s="166"/>
    </row>
    <row r="33" spans="2:2">
      <c r="B33" s="166"/>
    </row>
    <row r="34" spans="2:2">
      <c r="B34" s="122" t="s">
        <v>364</v>
      </c>
    </row>
  </sheetData>
  <printOptions gridLines="1"/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A16"/>
    </sheetView>
  </sheetViews>
  <sheetFormatPr defaultRowHeight="15"/>
  <cols>
    <col min="1" max="1" width="3" bestFit="1" customWidth="1"/>
    <col min="2" max="2" width="27" customWidth="1"/>
    <col min="3" max="3" width="1.85546875" customWidth="1"/>
    <col min="4" max="4" width="13.5703125" customWidth="1"/>
    <col min="5" max="5" width="2.7109375" customWidth="1"/>
    <col min="6" max="6" width="15.140625" customWidth="1"/>
    <col min="7" max="7" width="2.42578125" customWidth="1"/>
    <col min="8" max="8" width="14" customWidth="1"/>
    <col min="9" max="9" width="2" customWidth="1"/>
    <col min="10" max="10" width="14.85546875" customWidth="1"/>
  </cols>
  <sheetData>
    <row r="1" spans="1:10" ht="15.75" thickBot="1">
      <c r="A1" s="85">
        <v>1</v>
      </c>
      <c r="B1" s="138" t="s">
        <v>365</v>
      </c>
      <c r="C1" s="86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85">
        <v>2</v>
      </c>
      <c r="B2" s="138" t="s">
        <v>528</v>
      </c>
      <c r="C2" s="86"/>
      <c r="D2" s="86"/>
      <c r="E2" s="86"/>
      <c r="F2" s="86"/>
      <c r="G2" s="86"/>
      <c r="H2" s="86"/>
      <c r="I2" s="86"/>
      <c r="J2" s="86"/>
    </row>
    <row r="3" spans="1:10" ht="16.5">
      <c r="A3" s="85">
        <v>3</v>
      </c>
      <c r="B3" s="111" t="s">
        <v>1</v>
      </c>
      <c r="C3" s="103"/>
      <c r="D3" s="254" t="s">
        <v>2</v>
      </c>
      <c r="E3" s="254"/>
      <c r="F3" s="255" t="s">
        <v>3</v>
      </c>
      <c r="G3" s="255"/>
      <c r="H3" s="255" t="s">
        <v>4</v>
      </c>
      <c r="I3" s="255"/>
      <c r="J3" s="255" t="s">
        <v>5</v>
      </c>
    </row>
    <row r="4" spans="1:10">
      <c r="A4" s="85">
        <v>4</v>
      </c>
      <c r="B4" s="102" t="s">
        <v>366</v>
      </c>
      <c r="C4" s="103"/>
      <c r="D4" s="126">
        <v>0</v>
      </c>
      <c r="E4" s="126"/>
      <c r="F4" s="128">
        <v>0</v>
      </c>
      <c r="G4" s="128"/>
      <c r="H4" s="128">
        <v>0</v>
      </c>
      <c r="I4" s="128"/>
      <c r="J4" s="128">
        <v>0</v>
      </c>
    </row>
    <row r="5" spans="1:10">
      <c r="A5" s="85">
        <v>5</v>
      </c>
      <c r="B5" s="102" t="s">
        <v>660</v>
      </c>
      <c r="C5" s="103"/>
      <c r="D5" s="126">
        <v>0</v>
      </c>
      <c r="E5" s="126"/>
      <c r="F5" s="128">
        <v>0</v>
      </c>
      <c r="G5" s="128"/>
      <c r="H5" s="128">
        <v>29</v>
      </c>
      <c r="I5" s="128"/>
      <c r="J5" s="128">
        <v>0</v>
      </c>
    </row>
    <row r="6" spans="1:10">
      <c r="A6" s="85">
        <v>6</v>
      </c>
      <c r="B6" s="115" t="s">
        <v>15</v>
      </c>
      <c r="C6" s="110"/>
      <c r="D6" s="129">
        <f xml:space="preserve"> SUM(D4:D4)</f>
        <v>0</v>
      </c>
      <c r="E6" s="129"/>
      <c r="F6" s="129">
        <f>SUM(F4:F4)</f>
        <v>0</v>
      </c>
      <c r="G6" s="129"/>
      <c r="H6" s="129">
        <f>SUM(H4:H5)</f>
        <v>29</v>
      </c>
      <c r="I6" s="129"/>
      <c r="J6" s="129">
        <f>SUM(J4:J4)</f>
        <v>0</v>
      </c>
    </row>
    <row r="7" spans="1:10">
      <c r="A7" s="85">
        <v>7</v>
      </c>
      <c r="B7" s="111" t="s">
        <v>16</v>
      </c>
      <c r="C7" s="103"/>
      <c r="D7" s="128"/>
      <c r="E7" s="128"/>
      <c r="F7" s="128"/>
      <c r="G7" s="128"/>
      <c r="H7" s="128"/>
      <c r="I7" s="128"/>
      <c r="J7" s="128"/>
    </row>
    <row r="8" spans="1:10">
      <c r="A8" s="85">
        <v>8</v>
      </c>
      <c r="B8" s="111" t="s">
        <v>22</v>
      </c>
      <c r="C8" s="103"/>
      <c r="D8" s="128"/>
      <c r="E8" s="128"/>
      <c r="F8" s="128"/>
      <c r="G8" s="128"/>
      <c r="H8" s="128"/>
      <c r="I8" s="128"/>
      <c r="J8" s="128"/>
    </row>
    <row r="9" spans="1:10">
      <c r="A9" s="85">
        <v>9</v>
      </c>
      <c r="B9" s="107" t="s">
        <v>367</v>
      </c>
      <c r="C9" s="103"/>
      <c r="D9" s="128">
        <v>0</v>
      </c>
      <c r="E9" s="128"/>
      <c r="F9" s="128">
        <v>0</v>
      </c>
      <c r="G9" s="128"/>
      <c r="H9" s="128">
        <v>0</v>
      </c>
      <c r="I9" s="128"/>
      <c r="J9" s="128">
        <v>0</v>
      </c>
    </row>
    <row r="10" spans="1:10">
      <c r="A10" s="85">
        <v>10</v>
      </c>
      <c r="B10" s="148" t="s">
        <v>227</v>
      </c>
      <c r="C10" s="103"/>
      <c r="D10" s="128">
        <v>0</v>
      </c>
      <c r="E10" s="128"/>
      <c r="F10" s="128">
        <v>0</v>
      </c>
      <c r="G10" s="128"/>
      <c r="H10" s="128">
        <v>0</v>
      </c>
      <c r="I10" s="128"/>
      <c r="J10" s="128">
        <v>0</v>
      </c>
    </row>
    <row r="11" spans="1:10">
      <c r="A11" s="85">
        <v>11</v>
      </c>
      <c r="B11" s="148" t="s">
        <v>368</v>
      </c>
      <c r="C11" s="103"/>
      <c r="D11" s="128">
        <v>0</v>
      </c>
      <c r="E11" s="128"/>
      <c r="F11" s="128">
        <v>0</v>
      </c>
      <c r="G11" s="128"/>
      <c r="H11" s="128">
        <v>0</v>
      </c>
      <c r="I11" s="128"/>
      <c r="J11" s="128">
        <v>0</v>
      </c>
    </row>
    <row r="12" spans="1:10">
      <c r="A12" s="85">
        <v>12</v>
      </c>
      <c r="B12" s="148" t="s">
        <v>369</v>
      </c>
      <c r="C12" s="103"/>
      <c r="D12" s="128">
        <v>0</v>
      </c>
      <c r="E12" s="128"/>
      <c r="F12" s="128">
        <v>0</v>
      </c>
      <c r="G12" s="128"/>
      <c r="H12" s="128">
        <v>0</v>
      </c>
      <c r="I12" s="128"/>
      <c r="J12" s="128">
        <v>0</v>
      </c>
    </row>
    <row r="13" spans="1:10">
      <c r="A13" s="85">
        <v>13</v>
      </c>
      <c r="B13" s="148" t="s">
        <v>535</v>
      </c>
      <c r="C13" s="103"/>
      <c r="D13" s="128">
        <v>1078</v>
      </c>
      <c r="E13" s="128"/>
      <c r="F13" s="128">
        <v>0</v>
      </c>
      <c r="G13" s="128"/>
      <c r="H13" s="128">
        <v>0</v>
      </c>
      <c r="I13" s="128"/>
      <c r="J13" s="128">
        <v>0</v>
      </c>
    </row>
    <row r="14" spans="1:10">
      <c r="A14" s="85">
        <v>14</v>
      </c>
      <c r="B14" s="148" t="s">
        <v>135</v>
      </c>
      <c r="C14" s="103"/>
      <c r="D14" s="128">
        <v>3850</v>
      </c>
      <c r="E14" s="128"/>
      <c r="F14" s="128">
        <v>0</v>
      </c>
      <c r="G14" s="128"/>
      <c r="H14" s="128">
        <v>0</v>
      </c>
      <c r="I14" s="128"/>
      <c r="J14" s="128">
        <v>0</v>
      </c>
    </row>
    <row r="15" spans="1:10" ht="16.5">
      <c r="A15" s="85">
        <v>15</v>
      </c>
      <c r="B15" s="115" t="s">
        <v>46</v>
      </c>
      <c r="C15" s="110"/>
      <c r="D15" s="251">
        <f>SUM(D9:D14)</f>
        <v>4928</v>
      </c>
      <c r="E15" s="251"/>
      <c r="F15" s="251">
        <v>0</v>
      </c>
      <c r="G15" s="251"/>
      <c r="H15" s="251">
        <f>SUM(H9:H10)</f>
        <v>0</v>
      </c>
      <c r="I15" s="251"/>
      <c r="J15" s="251">
        <f>SUM(J9:J10)</f>
        <v>0</v>
      </c>
    </row>
    <row r="16" spans="1:10">
      <c r="A16" s="85">
        <v>16</v>
      </c>
      <c r="B16" s="115" t="s">
        <v>47</v>
      </c>
      <c r="C16" s="110"/>
      <c r="D16" s="252">
        <f>D6-D15</f>
        <v>-4928</v>
      </c>
      <c r="E16" s="131"/>
      <c r="F16" s="252">
        <f>F6-F15</f>
        <v>0</v>
      </c>
      <c r="G16" s="131"/>
      <c r="H16" s="252">
        <f>H6-H15</f>
        <v>29</v>
      </c>
      <c r="I16" s="131"/>
      <c r="J16" s="252">
        <f>J6-J15</f>
        <v>0</v>
      </c>
    </row>
    <row r="17" spans="2:6">
      <c r="F17" s="316">
        <f>SUM(F8:F15)</f>
        <v>0</v>
      </c>
    </row>
    <row r="19" spans="2:6">
      <c r="B19" s="169" t="s">
        <v>370</v>
      </c>
    </row>
    <row r="20" spans="2:6">
      <c r="B20" s="169" t="s">
        <v>371</v>
      </c>
    </row>
    <row r="23" spans="2:6">
      <c r="B23" s="138" t="s">
        <v>372</v>
      </c>
    </row>
  </sheetData>
  <printOptions gridLines="1"/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opLeftCell="A58" workbookViewId="0">
      <selection activeCell="H60" sqref="H60"/>
    </sheetView>
  </sheetViews>
  <sheetFormatPr defaultRowHeight="15"/>
  <cols>
    <col min="1" max="1" width="3.28515625" customWidth="1"/>
    <col min="2" max="2" width="29.5703125" customWidth="1"/>
    <col min="3" max="3" width="2.5703125" customWidth="1"/>
    <col min="4" max="4" width="12" customWidth="1"/>
    <col min="5" max="5" width="2.28515625" customWidth="1"/>
    <col min="6" max="6" width="12.140625" customWidth="1"/>
    <col min="7" max="7" width="2.42578125" customWidth="1"/>
    <col min="8" max="8" width="13.7109375" customWidth="1"/>
    <col min="9" max="9" width="2" customWidth="1"/>
    <col min="10" max="10" width="13.42578125" customWidth="1"/>
  </cols>
  <sheetData>
    <row r="1" spans="1:10" ht="15.75" thickBot="1">
      <c r="A1" s="172">
        <v>1</v>
      </c>
      <c r="B1" s="98" t="s">
        <v>529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/>
      <c r="I2" s="9"/>
      <c r="J2" s="9" t="s">
        <v>5</v>
      </c>
    </row>
    <row r="3" spans="1:10">
      <c r="A3" s="172">
        <v>3</v>
      </c>
      <c r="B3" s="256" t="s">
        <v>373</v>
      </c>
      <c r="C3" s="108"/>
      <c r="D3" s="257">
        <v>3242</v>
      </c>
      <c r="E3" s="128"/>
      <c r="F3" s="257">
        <v>3528</v>
      </c>
      <c r="G3" s="128"/>
      <c r="H3" s="257">
        <v>3528</v>
      </c>
      <c r="I3" s="128"/>
      <c r="J3" s="257">
        <v>3528</v>
      </c>
    </row>
    <row r="4" spans="1:10">
      <c r="A4" s="172">
        <v>4</v>
      </c>
      <c r="B4" s="256" t="s">
        <v>374</v>
      </c>
      <c r="C4" s="108"/>
      <c r="D4" s="257"/>
      <c r="E4" s="128"/>
      <c r="F4" s="257"/>
      <c r="G4" s="128"/>
      <c r="H4" s="257"/>
      <c r="I4" s="128"/>
      <c r="J4" s="257"/>
    </row>
    <row r="5" spans="1:10">
      <c r="A5" s="172">
        <v>5</v>
      </c>
      <c r="B5" s="258" t="s">
        <v>375</v>
      </c>
      <c r="C5" s="108"/>
      <c r="D5" s="259">
        <v>3084</v>
      </c>
      <c r="E5" s="128"/>
      <c r="F5" s="259">
        <v>6271</v>
      </c>
      <c r="G5" s="128"/>
      <c r="H5" s="259">
        <v>5791</v>
      </c>
      <c r="I5" s="128"/>
      <c r="J5" s="259">
        <v>5791</v>
      </c>
    </row>
    <row r="6" spans="1:10">
      <c r="A6" s="172">
        <v>6</v>
      </c>
      <c r="B6" s="258" t="s">
        <v>376</v>
      </c>
      <c r="C6" s="108"/>
      <c r="D6" s="259"/>
      <c r="E6" s="128"/>
      <c r="F6" s="259"/>
      <c r="G6" s="128"/>
      <c r="H6" s="259"/>
      <c r="I6" s="128"/>
      <c r="J6" s="259"/>
    </row>
    <row r="7" spans="1:10">
      <c r="A7" s="172">
        <v>7</v>
      </c>
      <c r="B7" s="258" t="s">
        <v>377</v>
      </c>
      <c r="C7" s="108"/>
      <c r="D7" s="259">
        <v>5235</v>
      </c>
      <c r="E7" s="128"/>
      <c r="F7" s="259">
        <v>5524</v>
      </c>
      <c r="G7" s="128"/>
      <c r="H7" s="259">
        <v>5524</v>
      </c>
      <c r="I7" s="128"/>
      <c r="J7" s="259">
        <v>5524</v>
      </c>
    </row>
    <row r="8" spans="1:10">
      <c r="A8" s="172">
        <v>8</v>
      </c>
      <c r="B8" s="258" t="s">
        <v>378</v>
      </c>
      <c r="C8" s="108"/>
      <c r="D8" s="259"/>
      <c r="E8" s="128"/>
      <c r="F8" s="259"/>
      <c r="G8" s="128"/>
      <c r="H8" s="259"/>
      <c r="I8" s="128"/>
      <c r="J8" s="259"/>
    </row>
    <row r="9" spans="1:10">
      <c r="A9" s="172">
        <v>9</v>
      </c>
      <c r="B9" s="258" t="s">
        <v>379</v>
      </c>
      <c r="C9" s="108"/>
      <c r="D9" s="259">
        <v>6012</v>
      </c>
      <c r="E9" s="128"/>
      <c r="F9" s="259">
        <v>6358</v>
      </c>
      <c r="G9" s="128"/>
      <c r="H9" s="259">
        <v>6358</v>
      </c>
      <c r="I9" s="128"/>
      <c r="J9" s="259">
        <v>6358</v>
      </c>
    </row>
    <row r="10" spans="1:10">
      <c r="A10" s="172">
        <v>10</v>
      </c>
      <c r="B10" s="258" t="s">
        <v>380</v>
      </c>
      <c r="C10" s="108"/>
      <c r="D10" s="259"/>
      <c r="E10" s="128"/>
      <c r="F10" s="259"/>
      <c r="G10" s="128"/>
      <c r="H10" s="259"/>
      <c r="I10" s="128"/>
      <c r="J10" s="259"/>
    </row>
    <row r="11" spans="1:10">
      <c r="A11" s="172">
        <v>11</v>
      </c>
      <c r="B11" s="258" t="s">
        <v>381</v>
      </c>
      <c r="C11" s="108"/>
      <c r="D11" s="259">
        <v>2497</v>
      </c>
      <c r="E11" s="128"/>
      <c r="F11" s="259">
        <v>4994</v>
      </c>
      <c r="G11" s="128"/>
      <c r="H11" s="259">
        <v>4688</v>
      </c>
      <c r="I11" s="128"/>
      <c r="J11" s="259">
        <v>4688</v>
      </c>
    </row>
    <row r="12" spans="1:10">
      <c r="A12" s="172">
        <v>12</v>
      </c>
      <c r="B12" s="258" t="s">
        <v>382</v>
      </c>
      <c r="C12" s="108"/>
      <c r="D12" s="259"/>
      <c r="E12" s="128"/>
      <c r="F12" s="259"/>
      <c r="G12" s="128"/>
      <c r="H12" s="259"/>
      <c r="I12" s="128"/>
      <c r="J12" s="259"/>
    </row>
    <row r="13" spans="1:10">
      <c r="A13" s="172">
        <v>13</v>
      </c>
      <c r="B13" s="256" t="s">
        <v>383</v>
      </c>
      <c r="C13" s="108"/>
      <c r="D13" s="257">
        <v>2714</v>
      </c>
      <c r="E13" s="128"/>
      <c r="F13" s="257">
        <v>5251</v>
      </c>
      <c r="G13" s="128"/>
      <c r="H13" s="257">
        <v>7464</v>
      </c>
      <c r="I13" s="128"/>
      <c r="J13" s="257">
        <v>5251</v>
      </c>
    </row>
    <row r="14" spans="1:10">
      <c r="A14" s="172">
        <v>14</v>
      </c>
      <c r="B14" s="256" t="s">
        <v>384</v>
      </c>
      <c r="C14" s="108"/>
      <c r="D14" s="257"/>
      <c r="E14" s="128"/>
      <c r="F14" s="257"/>
      <c r="G14" s="128"/>
      <c r="H14" s="257"/>
      <c r="I14" s="128"/>
      <c r="J14" s="257"/>
    </row>
    <row r="15" spans="1:10">
      <c r="A15" s="172">
        <v>15</v>
      </c>
      <c r="B15" s="258" t="s">
        <v>385</v>
      </c>
      <c r="C15" s="108"/>
      <c r="D15" s="259">
        <v>3441</v>
      </c>
      <c r="E15" s="128"/>
      <c r="F15" s="259">
        <v>6882</v>
      </c>
      <c r="G15" s="128"/>
      <c r="H15" s="259">
        <v>6461</v>
      </c>
      <c r="I15" s="128"/>
      <c r="J15" s="259">
        <v>6461</v>
      </c>
    </row>
    <row r="16" spans="1:10">
      <c r="A16" s="172">
        <v>16</v>
      </c>
      <c r="B16" s="258" t="s">
        <v>386</v>
      </c>
      <c r="C16" s="108"/>
      <c r="D16" s="259"/>
      <c r="E16" s="128"/>
      <c r="F16" s="259"/>
      <c r="G16" s="128"/>
      <c r="H16" s="259"/>
      <c r="I16" s="128"/>
      <c r="J16" s="259"/>
    </row>
    <row r="17" spans="1:10">
      <c r="A17" s="172">
        <v>17</v>
      </c>
      <c r="B17" s="256" t="s">
        <v>387</v>
      </c>
      <c r="C17" s="108"/>
      <c r="D17" s="257">
        <v>4174</v>
      </c>
      <c r="E17" s="128"/>
      <c r="F17" s="257">
        <v>4359</v>
      </c>
      <c r="G17" s="128"/>
      <c r="H17" s="257">
        <v>2725</v>
      </c>
      <c r="I17" s="128"/>
      <c r="J17" s="257">
        <v>4359</v>
      </c>
    </row>
    <row r="18" spans="1:10">
      <c r="A18" s="172">
        <v>18</v>
      </c>
      <c r="B18" s="256" t="s">
        <v>388</v>
      </c>
      <c r="C18" s="108"/>
      <c r="D18" s="257"/>
      <c r="E18" s="128"/>
      <c r="F18" s="257"/>
      <c r="G18" s="128"/>
      <c r="H18" s="260"/>
      <c r="I18" s="128"/>
      <c r="J18" s="257"/>
    </row>
    <row r="19" spans="1:10">
      <c r="A19" s="172">
        <v>19</v>
      </c>
      <c r="B19" s="258" t="s">
        <v>389</v>
      </c>
      <c r="C19" s="108"/>
      <c r="D19" s="259">
        <v>4234</v>
      </c>
      <c r="E19" s="128"/>
      <c r="F19" s="259">
        <v>4468</v>
      </c>
      <c r="G19" s="128"/>
      <c r="H19" s="259">
        <v>4468</v>
      </c>
      <c r="I19" s="128"/>
      <c r="J19" s="259">
        <v>4468</v>
      </c>
    </row>
    <row r="20" spans="1:10">
      <c r="A20" s="172">
        <v>20</v>
      </c>
      <c r="B20" s="258" t="s">
        <v>390</v>
      </c>
      <c r="C20" s="108"/>
      <c r="D20" s="259"/>
      <c r="E20" s="128"/>
      <c r="F20" s="259"/>
      <c r="G20" s="128"/>
      <c r="H20" s="259"/>
      <c r="I20" s="128"/>
      <c r="J20" s="259"/>
    </row>
    <row r="21" spans="1:10">
      <c r="A21" s="172">
        <v>21</v>
      </c>
      <c r="B21" s="261" t="s">
        <v>391</v>
      </c>
      <c r="C21" s="108"/>
      <c r="D21" s="262">
        <v>4386</v>
      </c>
      <c r="E21" s="128"/>
      <c r="F21" s="262">
        <v>4386</v>
      </c>
      <c r="G21" s="128"/>
      <c r="H21" s="262">
        <v>6146</v>
      </c>
      <c r="I21" s="128"/>
      <c r="J21" s="262">
        <v>4386</v>
      </c>
    </row>
    <row r="22" spans="1:10">
      <c r="A22" s="172">
        <v>22</v>
      </c>
      <c r="B22" s="261" t="s">
        <v>392</v>
      </c>
      <c r="C22" s="108"/>
      <c r="D22" s="262"/>
      <c r="E22" s="128"/>
      <c r="F22" s="262"/>
      <c r="G22" s="128"/>
      <c r="H22" s="262"/>
      <c r="I22" s="128"/>
      <c r="J22" s="262"/>
    </row>
    <row r="23" spans="1:10">
      <c r="A23" s="172">
        <v>23</v>
      </c>
      <c r="B23" s="256" t="s">
        <v>393</v>
      </c>
      <c r="C23" s="108"/>
      <c r="D23" s="257">
        <v>6563</v>
      </c>
      <c r="E23" s="128"/>
      <c r="F23" s="257">
        <v>6926</v>
      </c>
      <c r="G23" s="128"/>
      <c r="H23" s="257">
        <v>6828</v>
      </c>
      <c r="I23" s="128"/>
      <c r="J23" s="257">
        <v>6828</v>
      </c>
    </row>
    <row r="24" spans="1:10">
      <c r="A24" s="172">
        <v>24</v>
      </c>
      <c r="B24" s="256" t="s">
        <v>394</v>
      </c>
      <c r="C24" s="108"/>
      <c r="D24" s="257"/>
      <c r="E24" s="128"/>
      <c r="F24" s="257"/>
      <c r="G24" s="128"/>
      <c r="H24" s="257"/>
      <c r="I24" s="128"/>
      <c r="J24" s="257"/>
    </row>
    <row r="25" spans="1:10">
      <c r="A25" s="172">
        <v>25</v>
      </c>
      <c r="B25" s="256" t="s">
        <v>395</v>
      </c>
      <c r="C25" s="108"/>
      <c r="D25" s="257">
        <v>5339</v>
      </c>
      <c r="E25" s="128"/>
      <c r="F25" s="257">
        <v>5339</v>
      </c>
      <c r="G25" s="128"/>
      <c r="H25" s="257">
        <v>5227</v>
      </c>
      <c r="I25" s="128"/>
      <c r="J25" s="257">
        <v>5227</v>
      </c>
    </row>
    <row r="26" spans="1:10">
      <c r="A26" s="172">
        <v>26</v>
      </c>
      <c r="B26" s="256" t="s">
        <v>396</v>
      </c>
      <c r="C26" s="108"/>
      <c r="D26" s="257"/>
      <c r="E26" s="128"/>
      <c r="F26" s="257"/>
      <c r="G26" s="128"/>
      <c r="H26" s="257"/>
      <c r="I26" s="128"/>
      <c r="J26" s="257"/>
    </row>
    <row r="27" spans="1:10">
      <c r="A27" s="172">
        <v>27</v>
      </c>
      <c r="B27" s="263" t="s">
        <v>397</v>
      </c>
      <c r="C27" s="108"/>
      <c r="D27" s="264">
        <v>2651</v>
      </c>
      <c r="E27" s="128"/>
      <c r="F27" s="264">
        <v>2651</v>
      </c>
      <c r="G27" s="128"/>
      <c r="H27" s="264">
        <v>4977</v>
      </c>
      <c r="I27" s="128"/>
      <c r="J27" s="264">
        <v>4977</v>
      </c>
    </row>
    <row r="28" spans="1:10">
      <c r="A28" s="172">
        <v>28</v>
      </c>
      <c r="B28" s="263" t="s">
        <v>398</v>
      </c>
      <c r="C28" s="108"/>
      <c r="D28" s="264"/>
      <c r="E28" s="128"/>
      <c r="F28" s="264"/>
      <c r="G28" s="128"/>
      <c r="H28" s="264"/>
      <c r="I28" s="128"/>
      <c r="J28" s="264"/>
    </row>
    <row r="29" spans="1:10">
      <c r="A29" s="172">
        <v>29</v>
      </c>
      <c r="B29" s="263" t="s">
        <v>399</v>
      </c>
      <c r="C29" s="108"/>
      <c r="D29" s="264">
        <v>6082</v>
      </c>
      <c r="E29" s="128"/>
      <c r="F29" s="264">
        <v>3209</v>
      </c>
      <c r="G29" s="128"/>
      <c r="H29" s="264">
        <v>5780</v>
      </c>
      <c r="I29" s="128"/>
      <c r="J29" s="264">
        <v>5780</v>
      </c>
    </row>
    <row r="30" spans="1:10">
      <c r="A30" s="172">
        <v>30</v>
      </c>
      <c r="B30" s="263" t="s">
        <v>400</v>
      </c>
      <c r="C30" s="108"/>
      <c r="D30" s="264"/>
      <c r="E30" s="128"/>
      <c r="F30" s="264"/>
      <c r="G30" s="128"/>
      <c r="H30" s="264"/>
      <c r="I30" s="128"/>
      <c r="J30" s="264"/>
    </row>
    <row r="31" spans="1:10">
      <c r="A31" s="172">
        <v>31</v>
      </c>
      <c r="B31" s="263" t="s">
        <v>401</v>
      </c>
      <c r="C31" s="108"/>
      <c r="D31" s="264">
        <v>3580</v>
      </c>
      <c r="E31" s="128"/>
      <c r="F31" s="264">
        <v>3580</v>
      </c>
      <c r="G31" s="128"/>
      <c r="H31" s="264">
        <v>6722</v>
      </c>
      <c r="I31" s="128"/>
      <c r="J31" s="264">
        <v>6722</v>
      </c>
    </row>
    <row r="32" spans="1:10">
      <c r="A32" s="172">
        <v>32</v>
      </c>
      <c r="B32" s="263" t="s">
        <v>402</v>
      </c>
      <c r="C32" s="108"/>
      <c r="D32" s="264"/>
      <c r="E32" s="128"/>
      <c r="F32" s="264"/>
      <c r="G32" s="128"/>
      <c r="H32" s="264"/>
      <c r="I32" s="128"/>
      <c r="J32" s="264"/>
    </row>
    <row r="33" spans="1:10">
      <c r="A33" s="172">
        <v>33</v>
      </c>
      <c r="B33" s="256" t="s">
        <v>403</v>
      </c>
      <c r="C33" s="108"/>
      <c r="D33" s="257">
        <v>3605</v>
      </c>
      <c r="E33" s="128"/>
      <c r="F33" s="257">
        <v>1902</v>
      </c>
      <c r="G33" s="128"/>
      <c r="H33" s="257">
        <v>3416</v>
      </c>
      <c r="I33" s="128"/>
      <c r="J33" s="257">
        <v>6267</v>
      </c>
    </row>
    <row r="34" spans="1:10">
      <c r="A34" s="172">
        <v>34</v>
      </c>
      <c r="B34" s="256" t="s">
        <v>404</v>
      </c>
      <c r="C34" s="108"/>
      <c r="D34" s="257"/>
      <c r="E34" s="128"/>
      <c r="F34" s="257"/>
      <c r="G34" s="128"/>
      <c r="H34" s="257"/>
      <c r="I34" s="128"/>
      <c r="J34" s="257"/>
    </row>
    <row r="35" spans="1:10">
      <c r="A35" s="172">
        <v>35</v>
      </c>
      <c r="B35" s="256" t="s">
        <v>405</v>
      </c>
      <c r="C35" s="108"/>
      <c r="D35" s="257">
        <v>4029</v>
      </c>
      <c r="E35" s="128"/>
      <c r="F35" s="257">
        <v>2126</v>
      </c>
      <c r="G35" s="128"/>
      <c r="H35" s="257">
        <v>3582</v>
      </c>
      <c r="I35" s="128"/>
      <c r="J35" s="257">
        <v>7015</v>
      </c>
    </row>
    <row r="36" spans="1:10">
      <c r="A36" s="172">
        <v>36</v>
      </c>
      <c r="B36" s="256" t="s">
        <v>406</v>
      </c>
      <c r="C36" s="108"/>
      <c r="D36" s="257"/>
      <c r="E36" s="128"/>
      <c r="F36" s="257"/>
      <c r="G36" s="128"/>
      <c r="H36" s="257"/>
      <c r="I36" s="128"/>
      <c r="J36" s="257"/>
    </row>
    <row r="37" spans="1:10">
      <c r="A37" s="172">
        <v>37</v>
      </c>
      <c r="B37" s="263" t="s">
        <v>661</v>
      </c>
      <c r="C37" s="108"/>
      <c r="D37" s="264">
        <v>0</v>
      </c>
      <c r="E37" s="128"/>
      <c r="F37" s="264">
        <v>0</v>
      </c>
      <c r="G37" s="128"/>
      <c r="H37" s="264">
        <v>2927</v>
      </c>
      <c r="I37" s="128"/>
      <c r="J37" s="264">
        <v>2927</v>
      </c>
    </row>
    <row r="38" spans="1:10">
      <c r="A38" s="172">
        <v>38</v>
      </c>
      <c r="B38" s="263" t="s">
        <v>667</v>
      </c>
      <c r="C38" s="108"/>
      <c r="D38" s="264"/>
      <c r="E38" s="128"/>
      <c r="F38" s="264"/>
      <c r="G38" s="128"/>
      <c r="H38" s="264"/>
      <c r="I38" s="128"/>
      <c r="J38" s="264"/>
    </row>
    <row r="39" spans="1:10">
      <c r="A39" s="172">
        <v>39</v>
      </c>
      <c r="B39" s="263" t="s">
        <v>662</v>
      </c>
      <c r="C39" s="108"/>
      <c r="D39" s="264">
        <v>0</v>
      </c>
      <c r="E39" s="128"/>
      <c r="F39" s="264">
        <v>0</v>
      </c>
      <c r="G39" s="128"/>
      <c r="H39" s="264">
        <v>7251</v>
      </c>
      <c r="I39" s="128"/>
      <c r="J39" s="264">
        <v>7251</v>
      </c>
    </row>
    <row r="40" spans="1:10">
      <c r="A40" s="172">
        <v>40</v>
      </c>
      <c r="B40" s="263" t="s">
        <v>668</v>
      </c>
      <c r="C40" s="108"/>
      <c r="D40" s="264"/>
      <c r="E40" s="128"/>
      <c r="F40" s="264"/>
      <c r="G40" s="128"/>
      <c r="H40" s="264"/>
      <c r="I40" s="128"/>
      <c r="J40" s="264"/>
    </row>
    <row r="41" spans="1:10">
      <c r="A41" s="172">
        <v>41</v>
      </c>
      <c r="B41" s="256" t="s">
        <v>663</v>
      </c>
      <c r="C41" s="108"/>
      <c r="D41" s="257">
        <v>0</v>
      </c>
      <c r="E41" s="128"/>
      <c r="F41" s="257">
        <v>0</v>
      </c>
      <c r="G41" s="128"/>
      <c r="H41" s="257">
        <v>817</v>
      </c>
      <c r="I41" s="128"/>
      <c r="J41" s="257">
        <v>1594</v>
      </c>
    </row>
    <row r="42" spans="1:10">
      <c r="A42" s="172">
        <v>42</v>
      </c>
      <c r="B42" s="256" t="s">
        <v>677</v>
      </c>
      <c r="C42" s="108"/>
      <c r="D42" s="257"/>
      <c r="E42" s="128"/>
      <c r="F42" s="257"/>
      <c r="G42" s="128"/>
      <c r="H42" s="257"/>
      <c r="I42" s="128"/>
      <c r="J42" s="257"/>
    </row>
    <row r="43" spans="1:10">
      <c r="A43" s="172">
        <v>43</v>
      </c>
      <c r="B43" s="256" t="s">
        <v>664</v>
      </c>
      <c r="C43" s="108"/>
      <c r="D43" s="257">
        <v>0</v>
      </c>
      <c r="E43" s="128"/>
      <c r="F43" s="257">
        <v>0</v>
      </c>
      <c r="G43" s="128"/>
      <c r="H43" s="257">
        <v>0</v>
      </c>
      <c r="I43" s="128"/>
      <c r="J43" s="257">
        <v>0</v>
      </c>
    </row>
    <row r="44" spans="1:10">
      <c r="A44" s="172">
        <v>44</v>
      </c>
      <c r="B44" s="256" t="s">
        <v>669</v>
      </c>
      <c r="C44" s="108"/>
      <c r="D44" s="257">
        <v>0</v>
      </c>
      <c r="E44" s="128"/>
      <c r="F44" s="257">
        <v>0</v>
      </c>
      <c r="G44" s="128"/>
      <c r="H44" s="257">
        <v>0</v>
      </c>
      <c r="I44" s="128"/>
      <c r="J44" s="257">
        <v>0</v>
      </c>
    </row>
    <row r="45" spans="1:10">
      <c r="A45" s="172">
        <v>45</v>
      </c>
      <c r="B45" s="112" t="s">
        <v>407</v>
      </c>
      <c r="C45" s="108"/>
      <c r="D45" s="131">
        <v>83</v>
      </c>
      <c r="E45" s="129"/>
      <c r="F45" s="131">
        <v>0</v>
      </c>
      <c r="G45" s="129"/>
      <c r="H45" s="129"/>
      <c r="I45" s="129"/>
      <c r="J45" s="131"/>
    </row>
    <row r="46" spans="1:10">
      <c r="A46" s="172">
        <v>46</v>
      </c>
      <c r="B46" s="115" t="s">
        <v>15</v>
      </c>
      <c r="C46" s="154"/>
      <c r="D46" s="131">
        <f>SUM(D3:D45)</f>
        <v>70951</v>
      </c>
      <c r="E46" s="129"/>
      <c r="F46" s="131">
        <f>SUM(F3:F45)</f>
        <v>77754</v>
      </c>
      <c r="G46" s="129"/>
      <c r="H46" s="131">
        <f>SUM(H3:H45)</f>
        <v>100680</v>
      </c>
      <c r="I46" s="129"/>
      <c r="J46" s="131">
        <f>SUM(J3:J45)</f>
        <v>105402</v>
      </c>
    </row>
    <row r="47" spans="1:10">
      <c r="A47" s="172">
        <v>47</v>
      </c>
      <c r="B47" s="111" t="s">
        <v>22</v>
      </c>
      <c r="C47" s="108"/>
      <c r="D47" s="126"/>
      <c r="E47" s="128"/>
      <c r="F47" s="126"/>
      <c r="G47" s="128"/>
      <c r="H47" s="126"/>
      <c r="I47" s="128"/>
      <c r="J47" s="126"/>
    </row>
    <row r="48" spans="1:10">
      <c r="A48" s="172">
        <v>48</v>
      </c>
      <c r="B48" s="112" t="s">
        <v>408</v>
      </c>
      <c r="C48" s="108"/>
      <c r="D48" s="131">
        <v>0</v>
      </c>
      <c r="E48" s="129"/>
      <c r="F48" s="131"/>
      <c r="G48" s="129"/>
      <c r="H48" s="131"/>
      <c r="I48" s="129"/>
      <c r="J48" s="131"/>
    </row>
    <row r="49" spans="1:10">
      <c r="A49" s="172">
        <v>49</v>
      </c>
      <c r="B49" s="258" t="s">
        <v>409</v>
      </c>
      <c r="C49" s="108"/>
      <c r="D49" s="259">
        <v>18408</v>
      </c>
      <c r="E49" s="128"/>
      <c r="F49" s="259">
        <v>21969</v>
      </c>
      <c r="G49" s="128"/>
      <c r="H49" s="259">
        <v>30474</v>
      </c>
      <c r="I49" s="128"/>
      <c r="J49" s="259">
        <v>30474</v>
      </c>
    </row>
    <row r="50" spans="1:10">
      <c r="A50" s="172">
        <v>50</v>
      </c>
      <c r="B50" s="258" t="s">
        <v>410</v>
      </c>
      <c r="C50" s="108"/>
      <c r="D50" s="259"/>
      <c r="E50" s="128"/>
      <c r="F50" s="259"/>
      <c r="G50" s="128"/>
      <c r="H50" s="259"/>
      <c r="I50" s="128"/>
      <c r="J50" s="259"/>
    </row>
    <row r="51" spans="1:10">
      <c r="A51" s="172">
        <v>51</v>
      </c>
      <c r="B51" s="258" t="s">
        <v>411</v>
      </c>
      <c r="C51" s="108"/>
      <c r="D51" s="259">
        <v>18408</v>
      </c>
      <c r="E51" s="128"/>
      <c r="F51" s="259">
        <v>21968</v>
      </c>
      <c r="G51" s="128"/>
      <c r="H51" s="259">
        <v>30474</v>
      </c>
      <c r="I51" s="128"/>
      <c r="J51" s="259">
        <v>30474</v>
      </c>
    </row>
    <row r="52" spans="1:10">
      <c r="A52" s="172">
        <v>52</v>
      </c>
      <c r="B52" s="258" t="s">
        <v>412</v>
      </c>
      <c r="C52" s="108"/>
      <c r="D52" s="259"/>
      <c r="E52" s="128"/>
      <c r="F52" s="259"/>
      <c r="G52" s="128"/>
      <c r="H52" s="259"/>
      <c r="I52" s="128"/>
      <c r="J52" s="259"/>
    </row>
    <row r="53" spans="1:10">
      <c r="A53" s="172">
        <v>53</v>
      </c>
      <c r="B53" s="256" t="s">
        <v>413</v>
      </c>
      <c r="C53" s="108"/>
      <c r="D53" s="257">
        <v>3242</v>
      </c>
      <c r="E53" s="128"/>
      <c r="F53" s="257">
        <v>3528</v>
      </c>
      <c r="G53" s="128"/>
      <c r="H53" s="257">
        <v>3528</v>
      </c>
      <c r="I53" s="128"/>
      <c r="J53" s="257">
        <v>3528</v>
      </c>
    </row>
    <row r="54" spans="1:10">
      <c r="A54" s="172">
        <v>54</v>
      </c>
      <c r="B54" s="256" t="s">
        <v>374</v>
      </c>
      <c r="C54" s="108"/>
      <c r="D54" s="257"/>
      <c r="E54" s="128"/>
      <c r="F54" s="257"/>
      <c r="G54" s="128"/>
      <c r="H54" s="257"/>
      <c r="I54" s="128"/>
      <c r="J54" s="257"/>
    </row>
    <row r="55" spans="1:10">
      <c r="A55" s="172">
        <v>55</v>
      </c>
      <c r="B55" s="256" t="s">
        <v>383</v>
      </c>
      <c r="C55" s="108"/>
      <c r="D55" s="257">
        <v>2714</v>
      </c>
      <c r="E55" s="128"/>
      <c r="F55" s="257">
        <v>5251</v>
      </c>
      <c r="G55" s="128"/>
      <c r="H55" s="257">
        <v>7464</v>
      </c>
      <c r="I55" s="128"/>
      <c r="J55" s="257">
        <v>5251</v>
      </c>
    </row>
    <row r="56" spans="1:10">
      <c r="A56" s="172">
        <v>56</v>
      </c>
      <c r="B56" s="256" t="s">
        <v>384</v>
      </c>
      <c r="C56" s="108"/>
      <c r="D56" s="257"/>
      <c r="E56" s="128"/>
      <c r="F56" s="257"/>
      <c r="G56" s="128"/>
      <c r="H56" s="257"/>
      <c r="I56" s="128"/>
      <c r="J56" s="257"/>
    </row>
    <row r="57" spans="1:10">
      <c r="A57" s="172">
        <v>57</v>
      </c>
      <c r="B57" s="256" t="s">
        <v>387</v>
      </c>
      <c r="C57" s="108"/>
      <c r="D57" s="257">
        <v>4174</v>
      </c>
      <c r="E57" s="128"/>
      <c r="F57" s="257">
        <v>4359</v>
      </c>
      <c r="G57" s="128"/>
      <c r="H57" s="257">
        <v>2725</v>
      </c>
      <c r="I57" s="128"/>
      <c r="J57" s="257">
        <v>4359</v>
      </c>
    </row>
    <row r="58" spans="1:10">
      <c r="A58" s="172">
        <v>58</v>
      </c>
      <c r="B58" s="256" t="s">
        <v>388</v>
      </c>
      <c r="C58" s="108"/>
      <c r="D58" s="257"/>
      <c r="E58" s="128"/>
      <c r="F58" s="257"/>
      <c r="G58" s="128"/>
      <c r="H58" s="257"/>
      <c r="I58" s="128"/>
      <c r="J58" s="257"/>
    </row>
    <row r="59" spans="1:10">
      <c r="A59" s="172">
        <v>59</v>
      </c>
      <c r="B59" s="261" t="s">
        <v>391</v>
      </c>
      <c r="C59" s="108"/>
      <c r="D59" s="262">
        <v>4386</v>
      </c>
      <c r="E59" s="128"/>
      <c r="F59" s="262">
        <v>4386</v>
      </c>
      <c r="G59" s="128"/>
      <c r="H59" s="262">
        <v>6146</v>
      </c>
      <c r="I59" s="128"/>
      <c r="J59" s="262">
        <v>4386</v>
      </c>
    </row>
    <row r="60" spans="1:10">
      <c r="A60" s="172">
        <v>60</v>
      </c>
      <c r="B60" s="261" t="s">
        <v>414</v>
      </c>
      <c r="C60" s="108"/>
      <c r="D60" s="262"/>
      <c r="E60" s="128"/>
      <c r="F60" s="262"/>
      <c r="G60" s="128"/>
      <c r="H60" s="262"/>
      <c r="I60" s="128"/>
      <c r="J60" s="262"/>
    </row>
    <row r="61" spans="1:10">
      <c r="A61" s="172">
        <v>61</v>
      </c>
      <c r="B61" s="256" t="s">
        <v>393</v>
      </c>
      <c r="C61" s="108"/>
      <c r="D61" s="257">
        <v>6563</v>
      </c>
      <c r="E61" s="128"/>
      <c r="F61" s="257">
        <v>6926</v>
      </c>
      <c r="G61" s="128"/>
      <c r="H61" s="257">
        <v>6828</v>
      </c>
      <c r="I61" s="128"/>
      <c r="J61" s="257">
        <v>6828</v>
      </c>
    </row>
    <row r="62" spans="1:10">
      <c r="A62" s="172">
        <v>62</v>
      </c>
      <c r="B62" s="256" t="s">
        <v>415</v>
      </c>
      <c r="C62" s="108"/>
      <c r="D62" s="257"/>
      <c r="E62" s="128"/>
      <c r="F62" s="257"/>
      <c r="G62" s="128"/>
      <c r="H62" s="257"/>
      <c r="I62" s="128"/>
      <c r="J62" s="257"/>
    </row>
    <row r="63" spans="1:10">
      <c r="A63" s="172">
        <v>63</v>
      </c>
      <c r="B63" s="256" t="s">
        <v>395</v>
      </c>
      <c r="C63" s="108"/>
      <c r="D63" s="257">
        <v>5339</v>
      </c>
      <c r="E63" s="128"/>
      <c r="F63" s="257">
        <v>5339</v>
      </c>
      <c r="G63" s="128"/>
      <c r="H63" s="257">
        <v>5227</v>
      </c>
      <c r="I63" s="128"/>
      <c r="J63" s="257">
        <v>5227</v>
      </c>
    </row>
    <row r="64" spans="1:10">
      <c r="A64" s="172">
        <v>64</v>
      </c>
      <c r="B64" s="256" t="s">
        <v>396</v>
      </c>
      <c r="C64" s="108"/>
      <c r="D64" s="257"/>
      <c r="E64" s="128"/>
      <c r="F64" s="257"/>
      <c r="G64" s="128"/>
      <c r="H64" s="257"/>
      <c r="I64" s="128"/>
      <c r="J64" s="257"/>
    </row>
    <row r="65" spans="1:10">
      <c r="A65" s="172">
        <v>65</v>
      </c>
      <c r="B65" s="256" t="s">
        <v>678</v>
      </c>
      <c r="C65" s="108"/>
      <c r="D65" s="257">
        <v>3605</v>
      </c>
      <c r="E65" s="128"/>
      <c r="F65" s="257">
        <v>1902</v>
      </c>
      <c r="G65" s="128"/>
      <c r="H65" s="257">
        <v>3416</v>
      </c>
      <c r="I65" s="128"/>
      <c r="J65" s="257">
        <v>6267</v>
      </c>
    </row>
    <row r="66" spans="1:10">
      <c r="A66" s="172">
        <v>66</v>
      </c>
      <c r="B66" s="256" t="s">
        <v>404</v>
      </c>
      <c r="C66" s="108"/>
      <c r="D66" s="257"/>
      <c r="E66" s="128"/>
      <c r="F66" s="257"/>
      <c r="G66" s="128"/>
      <c r="H66" s="257"/>
      <c r="I66" s="128"/>
      <c r="J66" s="257"/>
    </row>
    <row r="67" spans="1:10">
      <c r="A67" s="172">
        <v>67</v>
      </c>
      <c r="B67" s="256" t="s">
        <v>405</v>
      </c>
      <c r="C67" s="108"/>
      <c r="D67" s="257">
        <v>4029</v>
      </c>
      <c r="E67" s="128"/>
      <c r="F67" s="257">
        <v>2126</v>
      </c>
      <c r="G67" s="128"/>
      <c r="H67" s="257">
        <v>3582</v>
      </c>
      <c r="I67" s="128"/>
      <c r="J67" s="257">
        <v>7015</v>
      </c>
    </row>
    <row r="68" spans="1:10">
      <c r="A68" s="172">
        <v>68</v>
      </c>
      <c r="B68" s="256" t="s">
        <v>406</v>
      </c>
      <c r="C68" s="108"/>
      <c r="D68" s="257"/>
      <c r="E68" s="128"/>
      <c r="F68" s="257"/>
      <c r="G68" s="128"/>
      <c r="H68" s="257"/>
      <c r="I68" s="128"/>
      <c r="J68" s="257"/>
    </row>
    <row r="69" spans="1:10">
      <c r="A69" s="172">
        <v>69</v>
      </c>
      <c r="B69" s="256" t="s">
        <v>663</v>
      </c>
      <c r="C69" s="108"/>
      <c r="D69" s="257">
        <v>0</v>
      </c>
      <c r="E69" s="128"/>
      <c r="F69" s="257">
        <v>0</v>
      </c>
      <c r="G69" s="128"/>
      <c r="H69" s="257">
        <v>817</v>
      </c>
      <c r="I69" s="128"/>
      <c r="J69" s="257">
        <v>1594</v>
      </c>
    </row>
    <row r="70" spans="1:10">
      <c r="A70" s="172">
        <v>70</v>
      </c>
      <c r="B70" s="256" t="s">
        <v>679</v>
      </c>
      <c r="C70" s="108"/>
      <c r="D70" s="257"/>
      <c r="E70" s="128"/>
      <c r="F70" s="257"/>
      <c r="G70" s="128"/>
      <c r="H70" s="257"/>
      <c r="I70" s="128"/>
      <c r="J70" s="257"/>
    </row>
    <row r="71" spans="1:10">
      <c r="A71" s="172">
        <v>71</v>
      </c>
      <c r="B71" s="256" t="s">
        <v>665</v>
      </c>
      <c r="C71" s="317"/>
      <c r="D71" s="257">
        <v>0</v>
      </c>
      <c r="E71" s="128"/>
      <c r="F71" s="257">
        <v>0</v>
      </c>
      <c r="G71" s="128"/>
      <c r="H71" s="257">
        <v>0</v>
      </c>
      <c r="I71" s="128"/>
      <c r="J71" s="257">
        <v>0</v>
      </c>
    </row>
    <row r="72" spans="1:10">
      <c r="A72" s="172">
        <v>72</v>
      </c>
      <c r="B72" s="256" t="s">
        <v>666</v>
      </c>
      <c r="C72" s="108"/>
      <c r="D72" s="257">
        <v>0</v>
      </c>
      <c r="E72" s="128"/>
      <c r="F72" s="257">
        <v>0</v>
      </c>
      <c r="G72" s="128"/>
      <c r="H72" s="257"/>
      <c r="I72" s="128"/>
      <c r="J72" s="257"/>
    </row>
    <row r="73" spans="1:10">
      <c r="A73" s="172">
        <v>73</v>
      </c>
      <c r="B73" s="115" t="s">
        <v>46</v>
      </c>
      <c r="C73" s="154"/>
      <c r="D73" s="131">
        <f>SUM(D48:D72)</f>
        <v>70868</v>
      </c>
      <c r="E73" s="129"/>
      <c r="F73" s="131">
        <f>SUM(F48:F72)</f>
        <v>77754</v>
      </c>
      <c r="G73" s="129"/>
      <c r="H73" s="131">
        <f>SUM(H48:H72)</f>
        <v>100681</v>
      </c>
      <c r="I73" s="129"/>
      <c r="J73" s="129">
        <f>SUM(J48:J72)</f>
        <v>105403</v>
      </c>
    </row>
    <row r="74" spans="1:10">
      <c r="A74" s="172">
        <v>74</v>
      </c>
      <c r="B74" s="115" t="s">
        <v>47</v>
      </c>
      <c r="C74" s="154"/>
      <c r="D74" s="131">
        <f xml:space="preserve"> SUM(D46-D73)</f>
        <v>83</v>
      </c>
      <c r="E74" s="131"/>
      <c r="F74" s="131">
        <f xml:space="preserve"> (F46-F73)</f>
        <v>0</v>
      </c>
      <c r="G74" s="131"/>
      <c r="H74" s="131">
        <f>H46-H73</f>
        <v>-1</v>
      </c>
      <c r="I74" s="131"/>
      <c r="J74" s="131">
        <f>J46-J73</f>
        <v>-1</v>
      </c>
    </row>
    <row r="75" spans="1:10">
      <c r="A75" s="172"/>
      <c r="B75" s="115"/>
      <c r="C75" s="154"/>
      <c r="D75" s="131"/>
      <c r="E75" s="131"/>
      <c r="F75" s="131"/>
      <c r="G75" s="131"/>
      <c r="H75" s="131"/>
      <c r="I75" s="131"/>
      <c r="J75" s="131"/>
    </row>
    <row r="76" spans="1:10">
      <c r="A76" s="83" t="s">
        <v>75</v>
      </c>
      <c r="B76" s="265" t="s">
        <v>680</v>
      </c>
      <c r="C76" s="160"/>
      <c r="D76" s="164"/>
      <c r="E76" s="164"/>
      <c r="F76" s="164"/>
      <c r="G76" s="164"/>
      <c r="H76" s="164"/>
      <c r="I76" s="164"/>
      <c r="J76" s="164"/>
    </row>
    <row r="77" spans="1:10">
      <c r="A77" s="83"/>
      <c r="B77" s="77"/>
      <c r="C77" s="160"/>
      <c r="D77" s="164"/>
      <c r="E77" s="164"/>
      <c r="F77" s="164"/>
      <c r="G77" s="164"/>
      <c r="H77" s="231" t="s">
        <v>688</v>
      </c>
      <c r="I77" s="164"/>
      <c r="J77" s="231"/>
    </row>
    <row r="78" spans="1:10">
      <c r="A78" s="266"/>
      <c r="B78" s="267" t="s">
        <v>416</v>
      </c>
      <c r="C78" s="160"/>
      <c r="D78" s="164"/>
      <c r="E78" s="164"/>
      <c r="F78" s="164"/>
      <c r="G78" s="164"/>
      <c r="H78" s="231" t="s">
        <v>689</v>
      </c>
      <c r="I78" s="164"/>
      <c r="J78" s="231"/>
    </row>
    <row r="79" spans="1:10">
      <c r="A79" s="266">
        <v>1</v>
      </c>
      <c r="B79" s="268" t="s">
        <v>687</v>
      </c>
      <c r="C79" s="86"/>
      <c r="H79" s="320">
        <v>279504.08</v>
      </c>
      <c r="J79" s="320"/>
    </row>
    <row r="80" spans="1:10">
      <c r="A80" s="266">
        <v>2</v>
      </c>
      <c r="B80" s="160" t="s">
        <v>417</v>
      </c>
      <c r="C80" s="86"/>
      <c r="F80" s="86"/>
      <c r="G80" s="86"/>
      <c r="H80" s="170">
        <v>424000</v>
      </c>
      <c r="J80" s="170"/>
    </row>
    <row r="81" spans="1:8">
      <c r="A81" s="266"/>
      <c r="B81" s="164" t="s">
        <v>418</v>
      </c>
      <c r="C81" s="160"/>
      <c r="D81" s="164"/>
      <c r="E81" s="164"/>
      <c r="F81" s="164"/>
      <c r="G81" s="164"/>
      <c r="H81" s="164"/>
    </row>
    <row r="82" spans="1:8">
      <c r="A82" s="266"/>
      <c r="B82" s="160" t="s">
        <v>419</v>
      </c>
      <c r="C82" s="160"/>
      <c r="D82" s="160"/>
      <c r="E82" s="160"/>
      <c r="F82" s="160"/>
      <c r="G82" s="164"/>
      <c r="H82" s="164"/>
    </row>
    <row r="83" spans="1:8">
      <c r="A83" s="266"/>
      <c r="B83" s="166" t="s">
        <v>420</v>
      </c>
      <c r="C83" s="160"/>
      <c r="D83" s="164"/>
      <c r="E83" s="164"/>
      <c r="F83" s="164"/>
      <c r="G83" s="164"/>
      <c r="H83" s="164"/>
    </row>
    <row r="84" spans="1:8">
      <c r="A84" s="266"/>
      <c r="B84" s="85"/>
      <c r="C84" s="86"/>
      <c r="F84" s="269" t="s">
        <v>421</v>
      </c>
    </row>
    <row r="85" spans="1:8">
      <c r="A85" s="266">
        <v>3</v>
      </c>
      <c r="B85" s="267" t="s">
        <v>422</v>
      </c>
      <c r="C85" s="270"/>
      <c r="D85" s="176"/>
      <c r="E85" s="204"/>
      <c r="F85" s="271"/>
      <c r="G85" s="164"/>
      <c r="H85" s="164"/>
    </row>
    <row r="86" spans="1:8">
      <c r="A86" s="266"/>
      <c r="B86" s="242" t="s">
        <v>423</v>
      </c>
      <c r="C86" s="160"/>
      <c r="D86" s="104"/>
      <c r="E86" s="164"/>
      <c r="F86" s="167"/>
      <c r="G86" s="164"/>
      <c r="H86" s="164"/>
    </row>
    <row r="87" spans="1:8">
      <c r="A87" s="266"/>
      <c r="B87" s="104" t="s">
        <v>424</v>
      </c>
      <c r="C87" s="160"/>
      <c r="D87" s="164"/>
      <c r="E87" s="164"/>
      <c r="F87" s="167"/>
      <c r="G87" s="164"/>
      <c r="H87" s="164"/>
    </row>
    <row r="88" spans="1:8">
      <c r="A88" s="266"/>
      <c r="B88" s="104" t="s">
        <v>425</v>
      </c>
      <c r="C88" s="160"/>
      <c r="D88" s="164"/>
      <c r="E88" s="164"/>
      <c r="F88" s="167">
        <v>19643.599999999999</v>
      </c>
      <c r="G88" s="164"/>
      <c r="H88" s="164"/>
    </row>
    <row r="89" spans="1:8">
      <c r="A89" s="266"/>
      <c r="B89" s="164"/>
      <c r="C89" s="164"/>
      <c r="D89" s="164"/>
      <c r="E89" s="164"/>
      <c r="F89" s="167"/>
      <c r="G89" s="164"/>
      <c r="H89" s="164"/>
    </row>
    <row r="90" spans="1:8">
      <c r="A90" s="266">
        <v>4</v>
      </c>
      <c r="B90" s="267" t="s">
        <v>426</v>
      </c>
      <c r="C90" s="164"/>
      <c r="D90" s="164"/>
      <c r="E90" s="164"/>
      <c r="F90" s="167"/>
      <c r="G90" s="164"/>
      <c r="H90" s="164"/>
    </row>
    <row r="91" spans="1:8">
      <c r="A91" s="266"/>
      <c r="B91" s="242" t="s">
        <v>427</v>
      </c>
      <c r="C91" s="164"/>
      <c r="D91" s="164"/>
      <c r="E91" s="164"/>
      <c r="F91" s="167"/>
      <c r="G91" s="164"/>
      <c r="H91" s="164"/>
    </row>
    <row r="92" spans="1:8">
      <c r="A92" s="266"/>
      <c r="B92" s="104" t="s">
        <v>424</v>
      </c>
      <c r="C92" s="164"/>
      <c r="D92" s="164"/>
      <c r="E92" s="164"/>
      <c r="F92" s="167"/>
      <c r="G92" s="164"/>
      <c r="H92" s="164"/>
    </row>
    <row r="93" spans="1:8">
      <c r="A93" s="266"/>
      <c r="B93" s="104" t="s">
        <v>428</v>
      </c>
      <c r="C93" s="164"/>
      <c r="D93" s="164"/>
      <c r="E93" s="164"/>
      <c r="F93" s="167">
        <v>17862.02</v>
      </c>
      <c r="G93" s="164"/>
      <c r="H93" s="164"/>
    </row>
    <row r="94" spans="1:8">
      <c r="A94" s="266"/>
      <c r="B94" s="164"/>
      <c r="C94" s="164"/>
      <c r="D94" s="164"/>
      <c r="E94" s="164"/>
      <c r="F94" s="167"/>
      <c r="G94" s="164"/>
      <c r="H94" s="164"/>
    </row>
    <row r="95" spans="1:8">
      <c r="A95" s="266">
        <v>5</v>
      </c>
      <c r="B95" s="267" t="s">
        <v>429</v>
      </c>
      <c r="C95" s="164"/>
      <c r="D95" s="164"/>
      <c r="E95" s="164"/>
      <c r="F95" s="167"/>
      <c r="G95" s="164"/>
      <c r="H95" s="164"/>
    </row>
    <row r="96" spans="1:8">
      <c r="A96" s="266"/>
      <c r="B96" s="242" t="s">
        <v>430</v>
      </c>
      <c r="C96" s="164"/>
      <c r="D96" s="164"/>
      <c r="E96" s="164"/>
      <c r="F96" s="167"/>
      <c r="G96" s="164"/>
      <c r="H96" s="164"/>
    </row>
    <row r="97" spans="1:8">
      <c r="A97" s="266"/>
      <c r="B97" s="104" t="s">
        <v>424</v>
      </c>
      <c r="C97" s="164"/>
      <c r="D97" s="164"/>
      <c r="E97" s="164"/>
      <c r="F97" s="167"/>
      <c r="G97" s="164"/>
      <c r="H97" s="164"/>
    </row>
    <row r="98" spans="1:8">
      <c r="A98" s="266"/>
      <c r="B98" s="104" t="s">
        <v>431</v>
      </c>
      <c r="C98" s="164"/>
      <c r="D98" s="164"/>
      <c r="E98" s="164"/>
      <c r="F98" s="167">
        <v>21072.36</v>
      </c>
      <c r="G98" s="164"/>
      <c r="H98" s="164"/>
    </row>
    <row r="99" spans="1:8">
      <c r="A99" s="266"/>
      <c r="B99" s="164"/>
      <c r="C99" s="164"/>
      <c r="D99" s="164"/>
      <c r="E99" s="164"/>
      <c r="F99" s="167"/>
      <c r="G99" s="164"/>
      <c r="H99" s="164"/>
    </row>
    <row r="100" spans="1:8">
      <c r="A100" s="80">
        <v>6</v>
      </c>
      <c r="B100" s="267" t="s">
        <v>432</v>
      </c>
      <c r="C100" s="164"/>
      <c r="D100" s="164"/>
      <c r="F100" s="170"/>
    </row>
    <row r="101" spans="1:8">
      <c r="A101" s="80"/>
      <c r="B101" s="242" t="s">
        <v>433</v>
      </c>
      <c r="C101" s="164"/>
      <c r="D101" s="164"/>
      <c r="F101" s="170"/>
    </row>
    <row r="102" spans="1:8">
      <c r="A102" s="80"/>
      <c r="B102" s="104" t="s">
        <v>424</v>
      </c>
      <c r="C102" s="164"/>
      <c r="D102" s="164"/>
      <c r="F102" s="170"/>
    </row>
    <row r="103" spans="1:8">
      <c r="A103" s="80"/>
      <c r="B103" s="104" t="s">
        <v>434</v>
      </c>
      <c r="C103" s="164"/>
      <c r="D103" s="164"/>
      <c r="F103" s="170">
        <v>15316.61</v>
      </c>
    </row>
    <row r="104" spans="1:8">
      <c r="A104" s="80"/>
      <c r="B104" s="104"/>
      <c r="C104" s="164"/>
      <c r="D104" s="164"/>
      <c r="F104" s="170"/>
    </row>
    <row r="105" spans="1:8">
      <c r="A105" s="80">
        <v>7</v>
      </c>
      <c r="B105" s="267" t="s">
        <v>435</v>
      </c>
      <c r="C105" s="164"/>
      <c r="D105" s="164"/>
      <c r="F105" s="170"/>
    </row>
    <row r="106" spans="1:8">
      <c r="A106" s="80"/>
      <c r="B106" s="242" t="s">
        <v>436</v>
      </c>
      <c r="C106" s="164"/>
      <c r="D106" s="164"/>
      <c r="F106" s="170"/>
    </row>
    <row r="107" spans="1:8">
      <c r="A107" s="80"/>
      <c r="B107" s="104" t="s">
        <v>437</v>
      </c>
      <c r="C107" s="164"/>
      <c r="D107" s="164"/>
      <c r="F107" s="170"/>
    </row>
    <row r="108" spans="1:8">
      <c r="A108" s="80"/>
      <c r="B108" s="81" t="s">
        <v>438</v>
      </c>
      <c r="C108" s="272"/>
      <c r="D108" s="272"/>
      <c r="E108" s="272"/>
      <c r="F108" s="170">
        <v>19618.07</v>
      </c>
    </row>
    <row r="109" spans="1:8">
      <c r="A109" s="80"/>
      <c r="B109" s="104"/>
      <c r="C109" s="164"/>
      <c r="D109" s="164"/>
      <c r="F109" s="170"/>
    </row>
    <row r="110" spans="1:8">
      <c r="A110" s="80">
        <v>8</v>
      </c>
      <c r="B110" s="267" t="s">
        <v>439</v>
      </c>
      <c r="C110" s="164"/>
      <c r="D110" s="164"/>
      <c r="F110" s="170"/>
      <c r="H110" s="80"/>
    </row>
    <row r="111" spans="1:8">
      <c r="A111" s="80"/>
      <c r="B111" s="242" t="s">
        <v>440</v>
      </c>
      <c r="C111" s="164"/>
      <c r="D111" s="164"/>
      <c r="F111" s="170"/>
    </row>
    <row r="112" spans="1:8">
      <c r="A112" s="80"/>
      <c r="B112" s="104" t="s">
        <v>437</v>
      </c>
      <c r="C112" s="164"/>
      <c r="D112" s="164"/>
      <c r="F112" s="170"/>
    </row>
    <row r="113" spans="1:6">
      <c r="A113" s="80"/>
      <c r="B113" s="104" t="s">
        <v>441</v>
      </c>
      <c r="C113" s="164"/>
      <c r="D113" s="164"/>
      <c r="F113" s="170">
        <v>28011.61</v>
      </c>
    </row>
    <row r="114" spans="1:6">
      <c r="A114" s="80"/>
      <c r="B114" s="104"/>
      <c r="C114" s="164"/>
      <c r="D114" s="164"/>
      <c r="F114" s="170"/>
    </row>
    <row r="115" spans="1:6">
      <c r="A115" s="80">
        <v>9</v>
      </c>
      <c r="B115" s="267" t="s">
        <v>442</v>
      </c>
      <c r="C115" s="164"/>
      <c r="D115" s="164"/>
      <c r="F115" s="170"/>
    </row>
    <row r="116" spans="1:6">
      <c r="A116" s="80"/>
      <c r="B116" s="242" t="s">
        <v>443</v>
      </c>
      <c r="C116" s="164"/>
      <c r="D116" s="164"/>
      <c r="F116" s="170"/>
    </row>
    <row r="117" spans="1:6">
      <c r="A117" s="80"/>
      <c r="B117" s="104" t="s">
        <v>437</v>
      </c>
      <c r="C117" s="164"/>
      <c r="D117" s="164"/>
      <c r="F117" s="170"/>
    </row>
    <row r="118" spans="1:6">
      <c r="A118" s="80"/>
      <c r="B118" s="81" t="s">
        <v>444</v>
      </c>
      <c r="C118" s="164"/>
      <c r="D118" s="164"/>
      <c r="F118" s="170">
        <v>28004.04</v>
      </c>
    </row>
    <row r="119" spans="1:6">
      <c r="A119" s="80"/>
      <c r="B119" s="81"/>
      <c r="C119" s="164"/>
      <c r="D119" s="164"/>
      <c r="F119" s="170"/>
    </row>
    <row r="120" spans="1:6">
      <c r="A120" s="80">
        <v>10</v>
      </c>
      <c r="B120" s="267" t="s">
        <v>445</v>
      </c>
      <c r="C120" s="164"/>
      <c r="D120" s="164"/>
      <c r="F120" s="170"/>
    </row>
    <row r="121" spans="1:6">
      <c r="B121" s="242" t="s">
        <v>446</v>
      </c>
      <c r="C121" s="164"/>
      <c r="D121" s="164"/>
      <c r="F121" s="170"/>
    </row>
    <row r="122" spans="1:6">
      <c r="B122" s="104" t="s">
        <v>437</v>
      </c>
      <c r="C122" s="164"/>
      <c r="D122" s="164"/>
      <c r="F122" s="170"/>
    </row>
    <row r="123" spans="1:6">
      <c r="B123" s="96" t="s">
        <v>447</v>
      </c>
      <c r="C123" s="160"/>
      <c r="D123" s="160"/>
      <c r="F123" s="170">
        <v>40000</v>
      </c>
    </row>
    <row r="124" spans="1:6">
      <c r="B124" s="96"/>
      <c r="C124" s="160"/>
      <c r="D124" s="160"/>
      <c r="F124" s="170"/>
    </row>
    <row r="125" spans="1:6">
      <c r="A125" s="80">
        <v>11</v>
      </c>
      <c r="B125" s="273" t="s">
        <v>448</v>
      </c>
      <c r="C125" s="160"/>
      <c r="D125" s="160"/>
      <c r="F125" s="170"/>
    </row>
    <row r="126" spans="1:6">
      <c r="B126" s="97" t="s">
        <v>449</v>
      </c>
      <c r="C126" s="160"/>
      <c r="D126" s="160"/>
      <c r="F126" s="170"/>
    </row>
    <row r="127" spans="1:6">
      <c r="B127" s="96" t="s">
        <v>437</v>
      </c>
      <c r="C127" s="160"/>
      <c r="D127" s="160"/>
      <c r="F127" s="170"/>
    </row>
    <row r="128" spans="1:6">
      <c r="B128" s="96" t="s">
        <v>450</v>
      </c>
      <c r="C128" s="160"/>
      <c r="D128" s="160"/>
      <c r="F128" s="170">
        <v>30000</v>
      </c>
    </row>
    <row r="129" spans="1:6">
      <c r="B129" s="96"/>
      <c r="C129" s="160"/>
      <c r="D129" s="160"/>
      <c r="F129" s="170"/>
    </row>
    <row r="131" spans="1:6">
      <c r="A131" s="80">
        <v>12</v>
      </c>
      <c r="B131" s="274" t="s">
        <v>451</v>
      </c>
      <c r="C131" s="169"/>
      <c r="D131" s="169"/>
    </row>
    <row r="132" spans="1:6">
      <c r="A132" s="80"/>
      <c r="B132" s="242" t="s">
        <v>452</v>
      </c>
      <c r="F132" s="170"/>
    </row>
    <row r="133" spans="1:6">
      <c r="A133" s="80"/>
      <c r="B133" s="104" t="s">
        <v>453</v>
      </c>
      <c r="F133" s="170"/>
    </row>
    <row r="134" spans="1:6">
      <c r="A134" s="80"/>
      <c r="B134" s="166" t="s">
        <v>454</v>
      </c>
      <c r="F134" s="170">
        <v>53934.97</v>
      </c>
    </row>
    <row r="135" spans="1:6">
      <c r="A135" s="80"/>
      <c r="B135" s="166"/>
      <c r="F135" s="170"/>
    </row>
    <row r="137" spans="1:6">
      <c r="B137" s="122" t="s">
        <v>455</v>
      </c>
    </row>
  </sheetData>
  <printOptions gridLines="1"/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workbookViewId="0">
      <selection activeCell="H21" sqref="H21"/>
    </sheetView>
  </sheetViews>
  <sheetFormatPr defaultRowHeight="15"/>
  <cols>
    <col min="1" max="1" width="3.140625" customWidth="1"/>
    <col min="2" max="2" width="27.85546875" customWidth="1"/>
    <col min="3" max="3" width="2.42578125" customWidth="1"/>
    <col min="4" max="4" width="14.42578125" customWidth="1"/>
    <col min="5" max="5" width="2" customWidth="1"/>
    <col min="6" max="6" width="12.85546875" customWidth="1"/>
    <col min="7" max="7" width="2.140625" customWidth="1"/>
    <col min="8" max="8" width="14.140625" customWidth="1"/>
    <col min="9" max="9" width="1.85546875" customWidth="1"/>
    <col min="10" max="10" width="13" customWidth="1"/>
  </cols>
  <sheetData>
    <row r="1" spans="1:10" ht="15.75" thickBot="1">
      <c r="A1" s="172">
        <v>1</v>
      </c>
      <c r="B1" s="98" t="s">
        <v>456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5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457</v>
      </c>
      <c r="C3" s="103"/>
      <c r="D3" s="126">
        <v>6835</v>
      </c>
      <c r="E3" s="126"/>
      <c r="F3" s="128">
        <v>8000</v>
      </c>
      <c r="G3" s="128"/>
      <c r="H3" s="128">
        <v>8000</v>
      </c>
      <c r="I3" s="128"/>
      <c r="J3" s="128">
        <v>8000</v>
      </c>
    </row>
    <row r="4" spans="1:10">
      <c r="A4" s="172">
        <v>4</v>
      </c>
      <c r="B4" s="102" t="s">
        <v>458</v>
      </c>
      <c r="C4" s="103"/>
      <c r="D4" s="126">
        <v>1515</v>
      </c>
      <c r="E4" s="126"/>
      <c r="F4" s="128">
        <v>500</v>
      </c>
      <c r="G4" s="128"/>
      <c r="H4" s="128">
        <v>1900</v>
      </c>
      <c r="I4" s="128"/>
      <c r="J4" s="129">
        <v>500</v>
      </c>
    </row>
    <row r="5" spans="1:10">
      <c r="A5" s="172">
        <v>5</v>
      </c>
      <c r="B5" s="102" t="s">
        <v>459</v>
      </c>
      <c r="C5" s="103"/>
      <c r="D5" s="126">
        <v>591</v>
      </c>
      <c r="E5" s="126"/>
      <c r="F5" s="128">
        <v>0</v>
      </c>
      <c r="G5" s="128"/>
      <c r="H5" s="128">
        <v>0</v>
      </c>
      <c r="I5" s="128"/>
      <c r="J5" s="128">
        <v>0</v>
      </c>
    </row>
    <row r="6" spans="1:10">
      <c r="A6" s="172">
        <v>6</v>
      </c>
      <c r="B6" s="115" t="s">
        <v>15</v>
      </c>
      <c r="C6" s="110"/>
      <c r="D6" s="131">
        <f>SUM(D3:D5)</f>
        <v>8941</v>
      </c>
      <c r="E6" s="131"/>
      <c r="F6" s="129">
        <f>SUM(F3:F4)</f>
        <v>8500</v>
      </c>
      <c r="G6" s="129"/>
      <c r="H6" s="129">
        <f>SUM(H3:H5)</f>
        <v>9900</v>
      </c>
      <c r="I6" s="129"/>
      <c r="J6" s="129">
        <f>SUM(J3:J4)</f>
        <v>8500</v>
      </c>
    </row>
    <row r="7" spans="1:10">
      <c r="A7" s="172">
        <v>7</v>
      </c>
      <c r="B7" s="111" t="s">
        <v>16</v>
      </c>
      <c r="C7" s="103"/>
      <c r="D7" s="126"/>
      <c r="E7" s="126"/>
      <c r="F7" s="128"/>
      <c r="G7" s="128"/>
      <c r="H7" s="128"/>
      <c r="I7" s="128"/>
      <c r="J7" s="128"/>
    </row>
    <row r="8" spans="1:10">
      <c r="A8" s="172">
        <v>8</v>
      </c>
      <c r="B8" s="111" t="s">
        <v>22</v>
      </c>
      <c r="C8" s="103"/>
      <c r="D8" s="126"/>
      <c r="E8" s="126"/>
      <c r="F8" s="128"/>
      <c r="G8" s="128"/>
      <c r="H8" s="128"/>
      <c r="I8" s="128"/>
      <c r="J8" s="128"/>
    </row>
    <row r="9" spans="1:10">
      <c r="A9" s="172">
        <v>9</v>
      </c>
      <c r="B9" s="27" t="s">
        <v>692</v>
      </c>
      <c r="C9" s="103"/>
      <c r="D9" s="126">
        <v>2673</v>
      </c>
      <c r="E9" s="126"/>
      <c r="F9" s="128">
        <v>3000</v>
      </c>
      <c r="G9" s="128"/>
      <c r="H9" s="150">
        <v>0</v>
      </c>
      <c r="I9" s="128"/>
      <c r="J9" s="129">
        <v>3000</v>
      </c>
    </row>
    <row r="10" spans="1:10">
      <c r="A10" s="172">
        <v>10</v>
      </c>
      <c r="B10" s="102" t="s">
        <v>460</v>
      </c>
      <c r="C10" s="103"/>
      <c r="D10" s="126">
        <v>2032</v>
      </c>
      <c r="E10" s="126"/>
      <c r="F10" s="128">
        <v>3000</v>
      </c>
      <c r="G10" s="128"/>
      <c r="H10" s="128">
        <v>2253</v>
      </c>
      <c r="I10" s="128"/>
      <c r="J10" s="128">
        <v>3000</v>
      </c>
    </row>
    <row r="11" spans="1:10">
      <c r="A11" s="172">
        <v>11</v>
      </c>
      <c r="B11" s="102" t="s">
        <v>72</v>
      </c>
      <c r="C11" s="103"/>
      <c r="D11" s="126">
        <v>2500</v>
      </c>
      <c r="E11" s="126"/>
      <c r="F11" s="128">
        <v>2500</v>
      </c>
      <c r="G11" s="128"/>
      <c r="H11" s="128">
        <v>2500</v>
      </c>
      <c r="I11" s="128"/>
      <c r="J11" s="128">
        <v>2500</v>
      </c>
    </row>
    <row r="12" spans="1:10">
      <c r="A12" s="172">
        <v>12</v>
      </c>
      <c r="B12" s="111" t="s">
        <v>46</v>
      </c>
      <c r="C12" s="275"/>
      <c r="D12" s="276">
        <f>SUM(D9:D11)</f>
        <v>7205</v>
      </c>
      <c r="E12" s="276"/>
      <c r="F12" s="277">
        <f>SUM(F9:F11)</f>
        <v>8500</v>
      </c>
      <c r="G12" s="277">
        <f>SUM(G9:G11)</f>
        <v>0</v>
      </c>
      <c r="H12" s="277">
        <f>SUM(H9:H11)</f>
        <v>4753</v>
      </c>
      <c r="I12" s="277"/>
      <c r="J12" s="277">
        <f>SUM(J9:J11)</f>
        <v>8500</v>
      </c>
    </row>
    <row r="13" spans="1:10">
      <c r="A13" s="172">
        <v>13</v>
      </c>
      <c r="B13" s="115" t="s">
        <v>47</v>
      </c>
      <c r="C13" s="110"/>
      <c r="D13" s="131">
        <f xml:space="preserve"> SUM(D6-D12)</f>
        <v>1736</v>
      </c>
      <c r="E13" s="131"/>
      <c r="F13" s="129">
        <f xml:space="preserve"> SUM(F6-F12)</f>
        <v>0</v>
      </c>
      <c r="G13" s="129"/>
      <c r="H13" s="129">
        <f>H6-H12</f>
        <v>5147</v>
      </c>
      <c r="I13" s="129"/>
      <c r="J13" s="129">
        <f>J6-J12</f>
        <v>0</v>
      </c>
    </row>
    <row r="14" spans="1:10">
      <c r="A14" s="102"/>
      <c r="B14" s="115"/>
      <c r="C14" s="110"/>
      <c r="D14" s="131"/>
      <c r="E14" s="131"/>
      <c r="F14" s="129"/>
      <c r="G14" s="129"/>
      <c r="H14" s="129"/>
      <c r="I14" s="129"/>
      <c r="J14" s="129"/>
    </row>
    <row r="15" spans="1:10">
      <c r="A15" s="102"/>
      <c r="B15" s="253" t="s">
        <v>461</v>
      </c>
      <c r="C15" s="110"/>
      <c r="D15" s="271" t="s">
        <v>981</v>
      </c>
      <c r="E15" s="271"/>
      <c r="F15" s="294"/>
      <c r="G15" s="294"/>
      <c r="H15" s="294"/>
      <c r="I15" s="294"/>
      <c r="J15" s="129"/>
    </row>
    <row r="16" spans="1:10">
      <c r="A16" s="102"/>
      <c r="B16" s="253" t="s">
        <v>462</v>
      </c>
      <c r="C16" s="102"/>
      <c r="D16" s="176" t="s">
        <v>982</v>
      </c>
      <c r="E16" s="176"/>
      <c r="F16" s="395"/>
      <c r="G16" s="395"/>
      <c r="H16" s="395"/>
      <c r="I16" s="270"/>
      <c r="J16" s="107"/>
    </row>
    <row r="17" spans="1:10">
      <c r="A17" s="102"/>
      <c r="B17" s="253" t="s">
        <v>463</v>
      </c>
      <c r="C17" s="102"/>
      <c r="D17" s="102"/>
      <c r="E17" s="102"/>
      <c r="F17" s="278"/>
      <c r="G17" s="278"/>
      <c r="H17" s="278"/>
      <c r="I17" s="107"/>
      <c r="J17" s="107"/>
    </row>
    <row r="18" spans="1:10">
      <c r="A18" s="102"/>
      <c r="B18" s="253"/>
      <c r="C18" s="102"/>
      <c r="D18" s="102"/>
      <c r="E18" s="102"/>
      <c r="F18" s="278"/>
      <c r="G18" s="278"/>
      <c r="H18" s="278"/>
      <c r="I18" s="107"/>
      <c r="J18" s="107"/>
    </row>
    <row r="19" spans="1:10">
      <c r="A19" s="102" t="s">
        <v>75</v>
      </c>
      <c r="B19" s="112" t="s">
        <v>464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102"/>
      <c r="B20" s="104" t="s">
        <v>465</v>
      </c>
      <c r="C20" s="102"/>
      <c r="D20" s="102"/>
      <c r="E20" s="102"/>
      <c r="F20" s="102"/>
      <c r="G20" s="102"/>
      <c r="H20" s="102"/>
      <c r="I20" s="102"/>
      <c r="J20" s="102"/>
    </row>
    <row r="21" spans="1:10">
      <c r="A21" s="102"/>
      <c r="B21" s="112" t="s">
        <v>466</v>
      </c>
      <c r="C21" s="102"/>
      <c r="D21" s="102"/>
      <c r="E21" s="102"/>
      <c r="F21" s="102"/>
      <c r="G21" s="102"/>
      <c r="H21" s="102"/>
      <c r="I21" s="102"/>
      <c r="J21" s="102"/>
    </row>
    <row r="22" spans="1:10">
      <c r="A22" s="102"/>
      <c r="B22" s="112" t="s">
        <v>467</v>
      </c>
      <c r="C22" s="102"/>
      <c r="D22" s="102"/>
      <c r="E22" s="102"/>
      <c r="F22" s="102"/>
      <c r="G22" s="102"/>
      <c r="H22" s="102"/>
      <c r="I22" s="102"/>
      <c r="J22" s="102"/>
    </row>
    <row r="23" spans="1:10">
      <c r="A23" s="102"/>
      <c r="B23" s="112" t="s">
        <v>468</v>
      </c>
      <c r="C23" s="102"/>
      <c r="D23" s="102"/>
      <c r="E23" s="102"/>
      <c r="F23" s="102"/>
      <c r="G23" s="102"/>
      <c r="H23" s="102"/>
      <c r="I23" s="102"/>
      <c r="J23" s="102"/>
    </row>
    <row r="24" spans="1:10">
      <c r="A24" s="102"/>
      <c r="B24" s="112" t="s">
        <v>469</v>
      </c>
      <c r="C24" s="102"/>
      <c r="D24" s="102"/>
      <c r="E24" s="102"/>
      <c r="F24" s="102"/>
      <c r="G24" s="102"/>
      <c r="H24" s="102"/>
      <c r="I24" s="102"/>
      <c r="J24" s="102"/>
    </row>
    <row r="25" spans="1:10">
      <c r="A25" s="102"/>
      <c r="B25" s="104"/>
      <c r="C25" s="164"/>
      <c r="D25" s="164"/>
      <c r="E25" s="164"/>
      <c r="F25" s="164"/>
      <c r="G25" s="164"/>
      <c r="H25" s="164"/>
      <c r="I25" s="164"/>
      <c r="J25" s="164"/>
    </row>
    <row r="26" spans="1:10">
      <c r="B26" s="122" t="s">
        <v>470</v>
      </c>
    </row>
  </sheetData>
  <printOptions gridLines="1"/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24" sqref="J24"/>
    </sheetView>
  </sheetViews>
  <sheetFormatPr defaultRowHeight="15"/>
  <cols>
    <col min="1" max="1" width="3.5703125" customWidth="1"/>
    <col min="2" max="2" width="23.7109375" customWidth="1"/>
    <col min="3" max="3" width="1.42578125" customWidth="1"/>
    <col min="4" max="4" width="16" customWidth="1"/>
    <col min="5" max="5" width="1.5703125" customWidth="1"/>
    <col min="6" max="6" width="14.7109375" customWidth="1"/>
    <col min="7" max="7" width="2" customWidth="1"/>
    <col min="8" max="8" width="14.7109375" customWidth="1"/>
    <col min="9" max="9" width="1.42578125" customWidth="1"/>
    <col min="10" max="10" width="15" customWidth="1"/>
  </cols>
  <sheetData>
    <row r="1" spans="1:10" ht="15.75" thickBot="1">
      <c r="A1" s="172">
        <v>1</v>
      </c>
      <c r="B1" s="98" t="s">
        <v>926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5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929</v>
      </c>
      <c r="C3" s="103"/>
      <c r="D3" s="126">
        <v>0</v>
      </c>
      <c r="E3" s="126"/>
      <c r="F3" s="128">
        <v>0</v>
      </c>
      <c r="G3" s="128">
        <v>0</v>
      </c>
      <c r="H3" s="128">
        <v>0</v>
      </c>
      <c r="I3" s="128"/>
      <c r="J3" s="128">
        <v>8000</v>
      </c>
    </row>
    <row r="4" spans="1:10">
      <c r="A4" s="172">
        <v>4</v>
      </c>
      <c r="B4" s="102" t="s">
        <v>927</v>
      </c>
      <c r="C4" s="103"/>
      <c r="D4" s="126">
        <v>0</v>
      </c>
      <c r="E4" s="126"/>
      <c r="F4" s="128">
        <v>0</v>
      </c>
      <c r="G4" s="128"/>
      <c r="H4" s="128">
        <v>0</v>
      </c>
      <c r="I4" s="128"/>
      <c r="J4" s="128">
        <v>3000</v>
      </c>
    </row>
    <row r="5" spans="1:10" ht="16.5">
      <c r="A5" s="172">
        <v>5</v>
      </c>
      <c r="B5" s="102" t="s">
        <v>928</v>
      </c>
      <c r="C5" s="103"/>
      <c r="D5" s="126">
        <v>0</v>
      </c>
      <c r="E5" s="126"/>
      <c r="F5" s="128">
        <v>0</v>
      </c>
      <c r="G5" s="128"/>
      <c r="H5" s="128">
        <v>0</v>
      </c>
      <c r="I5" s="128"/>
      <c r="J5" s="251">
        <v>35256</v>
      </c>
    </row>
    <row r="6" spans="1:10">
      <c r="A6" s="172">
        <v>6</v>
      </c>
      <c r="B6" s="115" t="s">
        <v>15</v>
      </c>
      <c r="C6" s="110"/>
      <c r="D6" s="131">
        <f>SUM(D3:D5)</f>
        <v>0</v>
      </c>
      <c r="E6" s="131"/>
      <c r="F6" s="129">
        <f>SUM(F3:F5)</f>
        <v>0</v>
      </c>
      <c r="G6" s="129"/>
      <c r="H6" s="129">
        <f>SUM(H3:H5)</f>
        <v>0</v>
      </c>
      <c r="I6" s="129"/>
      <c r="J6" s="129">
        <f>SUM(J3:J5)</f>
        <v>46256</v>
      </c>
    </row>
    <row r="7" spans="1:10">
      <c r="A7" s="172">
        <v>7</v>
      </c>
      <c r="B7" s="111" t="s">
        <v>16</v>
      </c>
      <c r="C7" s="103"/>
      <c r="D7" s="126"/>
      <c r="E7" s="126"/>
      <c r="F7" s="128"/>
      <c r="G7" s="128"/>
      <c r="H7" s="128"/>
      <c r="I7" s="128"/>
      <c r="J7" s="128"/>
    </row>
    <row r="8" spans="1:10">
      <c r="A8" s="172">
        <v>8</v>
      </c>
      <c r="B8" s="111" t="s">
        <v>17</v>
      </c>
      <c r="C8" s="103"/>
      <c r="D8" s="126"/>
      <c r="E8" s="126"/>
      <c r="F8" s="128"/>
      <c r="G8" s="128"/>
      <c r="H8" s="128"/>
      <c r="I8" s="128"/>
      <c r="J8" s="128"/>
    </row>
    <row r="9" spans="1:10">
      <c r="A9" s="172">
        <v>9</v>
      </c>
      <c r="B9" s="10" t="s">
        <v>932</v>
      </c>
      <c r="C9" s="103"/>
      <c r="D9" s="126" t="s">
        <v>933</v>
      </c>
      <c r="E9" s="126"/>
      <c r="F9" s="128">
        <v>0</v>
      </c>
      <c r="G9" s="128"/>
      <c r="H9" s="128">
        <v>0</v>
      </c>
      <c r="I9" s="128"/>
      <c r="J9" s="128">
        <v>59500</v>
      </c>
    </row>
    <row r="10" spans="1:10">
      <c r="A10" s="172">
        <v>10</v>
      </c>
      <c r="B10" s="22" t="s">
        <v>22</v>
      </c>
      <c r="C10" s="103"/>
      <c r="D10" s="126"/>
      <c r="E10" s="126"/>
      <c r="F10" s="128"/>
      <c r="G10" s="128"/>
      <c r="H10" s="128"/>
      <c r="I10" s="128"/>
      <c r="J10" s="128"/>
    </row>
    <row r="11" spans="1:10">
      <c r="A11" s="172">
        <v>11</v>
      </c>
      <c r="B11" s="10" t="s">
        <v>934</v>
      </c>
      <c r="C11" s="103"/>
      <c r="D11" s="126" t="s">
        <v>935</v>
      </c>
      <c r="E11" s="126"/>
      <c r="F11" s="128">
        <v>0</v>
      </c>
      <c r="G11" s="128"/>
      <c r="H11" s="128">
        <v>0</v>
      </c>
      <c r="I11" s="128"/>
      <c r="J11" s="128">
        <v>424</v>
      </c>
    </row>
    <row r="12" spans="1:10">
      <c r="A12" s="172">
        <v>12</v>
      </c>
      <c r="B12" s="10" t="s">
        <v>936</v>
      </c>
      <c r="C12" s="103"/>
      <c r="D12" s="126" t="s">
        <v>937</v>
      </c>
      <c r="E12" s="126"/>
      <c r="F12" s="128">
        <v>0</v>
      </c>
      <c r="G12" s="128"/>
      <c r="H12" s="128">
        <v>0</v>
      </c>
      <c r="I12" s="128"/>
      <c r="J12" s="128">
        <v>1620</v>
      </c>
    </row>
    <row r="13" spans="1:10">
      <c r="A13" s="172">
        <v>13</v>
      </c>
      <c r="B13" s="27" t="s">
        <v>692</v>
      </c>
      <c r="C13" s="103"/>
      <c r="D13" s="131" t="s">
        <v>946</v>
      </c>
      <c r="E13" s="126"/>
      <c r="F13" s="128"/>
      <c r="G13" s="128"/>
      <c r="H13" s="128"/>
      <c r="I13" s="128"/>
      <c r="J13" s="129">
        <v>3000</v>
      </c>
    </row>
    <row r="14" spans="1:10">
      <c r="A14" s="172">
        <v>14</v>
      </c>
      <c r="B14" s="10" t="s">
        <v>939</v>
      </c>
      <c r="C14" s="103"/>
      <c r="D14" s="126" t="s">
        <v>938</v>
      </c>
      <c r="E14" s="126"/>
      <c r="F14" s="128">
        <v>0</v>
      </c>
      <c r="G14" s="128"/>
      <c r="H14" s="128">
        <v>0</v>
      </c>
      <c r="I14" s="128"/>
      <c r="J14" s="128">
        <v>300</v>
      </c>
    </row>
    <row r="15" spans="1:10">
      <c r="A15" s="172">
        <v>15</v>
      </c>
      <c r="B15" s="10" t="s">
        <v>940</v>
      </c>
      <c r="C15" s="103"/>
      <c r="D15" s="126" t="s">
        <v>941</v>
      </c>
      <c r="E15" s="126"/>
      <c r="F15" s="128">
        <v>0</v>
      </c>
      <c r="G15" s="128"/>
      <c r="H15" s="128">
        <v>0</v>
      </c>
      <c r="I15" s="128"/>
      <c r="J15" s="128">
        <v>2200</v>
      </c>
    </row>
    <row r="16" spans="1:10">
      <c r="A16" s="172">
        <v>16</v>
      </c>
      <c r="B16" s="10" t="s">
        <v>942</v>
      </c>
      <c r="C16" s="103"/>
      <c r="D16" s="126" t="s">
        <v>943</v>
      </c>
      <c r="E16" s="126"/>
      <c r="F16" s="128">
        <v>0</v>
      </c>
      <c r="G16" s="128"/>
      <c r="H16" s="128">
        <v>0</v>
      </c>
      <c r="I16" s="128"/>
      <c r="J16" s="128">
        <v>42300</v>
      </c>
    </row>
    <row r="17" spans="1:10">
      <c r="A17" s="172">
        <v>17</v>
      </c>
      <c r="B17" s="10" t="s">
        <v>944</v>
      </c>
      <c r="C17" s="103"/>
      <c r="D17" s="126" t="s">
        <v>945</v>
      </c>
      <c r="E17" s="126"/>
      <c r="F17" s="128">
        <v>0</v>
      </c>
      <c r="G17" s="128"/>
      <c r="H17" s="128">
        <v>0</v>
      </c>
      <c r="I17" s="128"/>
      <c r="J17" s="128">
        <v>600</v>
      </c>
    </row>
    <row r="18" spans="1:10">
      <c r="A18" s="172">
        <v>18</v>
      </c>
      <c r="B18" s="112" t="s">
        <v>460</v>
      </c>
      <c r="C18" s="103"/>
      <c r="D18" s="131" t="s">
        <v>947</v>
      </c>
      <c r="E18" s="126"/>
      <c r="F18" s="128">
        <v>0</v>
      </c>
      <c r="G18" s="128"/>
      <c r="H18" s="128">
        <v>0</v>
      </c>
      <c r="I18" s="128"/>
      <c r="J18" s="129">
        <v>3000</v>
      </c>
    </row>
    <row r="19" spans="1:10">
      <c r="A19" s="172">
        <v>19</v>
      </c>
      <c r="B19" s="112" t="s">
        <v>72</v>
      </c>
      <c r="C19" s="103"/>
      <c r="D19" s="131" t="s">
        <v>948</v>
      </c>
      <c r="E19" s="126"/>
      <c r="F19" s="128">
        <v>0</v>
      </c>
      <c r="G19" s="128"/>
      <c r="H19" s="128">
        <v>0</v>
      </c>
      <c r="I19" s="128"/>
      <c r="J19" s="129">
        <v>2500</v>
      </c>
    </row>
    <row r="20" spans="1:10">
      <c r="A20" s="172">
        <v>20</v>
      </c>
      <c r="B20" s="111" t="s">
        <v>46</v>
      </c>
      <c r="C20" s="275"/>
      <c r="D20" s="276">
        <f>SUM(D18:D19)</f>
        <v>0</v>
      </c>
      <c r="E20" s="276"/>
      <c r="F20" s="277">
        <f>SUM(F18:F19)</f>
        <v>0</v>
      </c>
      <c r="G20" s="277"/>
      <c r="H20" s="277">
        <f>SUM(H18:H19)</f>
        <v>0</v>
      </c>
      <c r="I20" s="277"/>
      <c r="J20" s="277">
        <f>SUM(J9:J19)</f>
        <v>115444</v>
      </c>
    </row>
    <row r="21" spans="1:10">
      <c r="A21" s="172">
        <v>21</v>
      </c>
      <c r="B21" s="115" t="s">
        <v>47</v>
      </c>
      <c r="C21" s="110"/>
      <c r="D21" s="131">
        <f xml:space="preserve"> SUM(D6-D20)</f>
        <v>0</v>
      </c>
      <c r="E21" s="131"/>
      <c r="F21" s="129">
        <f xml:space="preserve"> SUM(F6-F20)</f>
        <v>0</v>
      </c>
      <c r="G21" s="129"/>
      <c r="H21" s="129">
        <f>H6-H20</f>
        <v>0</v>
      </c>
      <c r="I21" s="129"/>
      <c r="J21" s="129">
        <f>J6-J20</f>
        <v>-69188</v>
      </c>
    </row>
    <row r="22" spans="1:10">
      <c r="A22" s="102"/>
      <c r="B22" s="115"/>
      <c r="C22" s="110"/>
      <c r="D22" s="131"/>
      <c r="E22" s="131"/>
      <c r="F22" s="129"/>
      <c r="G22" s="129"/>
      <c r="H22" s="129"/>
      <c r="I22" s="129"/>
      <c r="J22" s="129"/>
    </row>
    <row r="23" spans="1:10">
      <c r="A23" s="102"/>
      <c r="B23" s="253" t="s">
        <v>461</v>
      </c>
      <c r="C23" s="110"/>
      <c r="D23" s="131"/>
      <c r="E23" s="131"/>
      <c r="F23" s="129"/>
      <c r="G23" s="129"/>
      <c r="H23" s="129"/>
      <c r="I23" s="129"/>
      <c r="J23" s="129"/>
    </row>
    <row r="24" spans="1:10">
      <c r="A24" s="102"/>
      <c r="B24" s="253" t="s">
        <v>462</v>
      </c>
      <c r="C24" s="102"/>
      <c r="D24" s="377" t="s">
        <v>953</v>
      </c>
      <c r="E24" s="102"/>
      <c r="F24" s="278"/>
      <c r="G24" s="278"/>
      <c r="H24" s="278"/>
      <c r="I24" s="107"/>
      <c r="J24" s="107"/>
    </row>
    <row r="25" spans="1:10">
      <c r="A25" s="102"/>
      <c r="B25" s="253" t="s">
        <v>463</v>
      </c>
      <c r="C25" s="102"/>
      <c r="D25" s="102"/>
      <c r="E25" s="102"/>
      <c r="F25" s="278"/>
      <c r="G25" s="278"/>
      <c r="H25" s="278"/>
      <c r="I25" s="107"/>
      <c r="J25" s="107"/>
    </row>
    <row r="26" spans="1:10">
      <c r="A26" s="102"/>
      <c r="B26" s="253"/>
      <c r="C26" s="102"/>
      <c r="D26" s="102"/>
      <c r="E26" s="102"/>
      <c r="F26" s="278"/>
      <c r="G26" s="278"/>
      <c r="H26" s="278"/>
      <c r="I26" s="107"/>
      <c r="J26" s="107"/>
    </row>
    <row r="27" spans="1:10">
      <c r="A27" s="102" t="s">
        <v>75</v>
      </c>
      <c r="B27" s="112" t="s">
        <v>464</v>
      </c>
      <c r="C27" s="102"/>
      <c r="D27" s="102"/>
      <c r="E27" s="102"/>
      <c r="F27" s="102"/>
      <c r="G27" s="102"/>
      <c r="H27" s="102"/>
      <c r="I27" s="102"/>
      <c r="J27" s="102"/>
    </row>
    <row r="28" spans="1:10">
      <c r="A28" s="102"/>
      <c r="B28" s="104" t="s">
        <v>465</v>
      </c>
      <c r="C28" s="102"/>
      <c r="D28" s="102"/>
      <c r="E28" s="102"/>
      <c r="F28" s="102"/>
      <c r="G28" s="102"/>
      <c r="H28" s="102"/>
      <c r="I28" s="102"/>
      <c r="J28" s="102"/>
    </row>
    <row r="29" spans="1:10">
      <c r="A29" s="102"/>
      <c r="B29" s="112" t="s">
        <v>466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102"/>
      <c r="B30" s="112" t="s">
        <v>467</v>
      </c>
      <c r="C30" s="102"/>
      <c r="D30" s="102"/>
      <c r="E30" s="102"/>
      <c r="F30" s="102"/>
      <c r="G30" s="102"/>
      <c r="H30" s="102"/>
      <c r="I30" s="102"/>
      <c r="J30" s="102"/>
    </row>
    <row r="31" spans="1:10">
      <c r="A31" s="102"/>
      <c r="B31" s="112" t="s">
        <v>468</v>
      </c>
      <c r="C31" s="102"/>
      <c r="D31" s="102"/>
      <c r="E31" s="102"/>
      <c r="F31" s="102"/>
      <c r="G31" s="102"/>
      <c r="H31" s="102"/>
      <c r="I31" s="102"/>
      <c r="J31" s="102"/>
    </row>
    <row r="32" spans="1:10">
      <c r="A32" s="102"/>
      <c r="B32" s="112" t="s">
        <v>469</v>
      </c>
      <c r="C32" s="102"/>
      <c r="D32" s="102"/>
      <c r="E32" s="102"/>
      <c r="F32" s="102"/>
      <c r="G32" s="102"/>
      <c r="H32" s="102"/>
      <c r="I32" s="102"/>
      <c r="J32" s="102"/>
    </row>
    <row r="33" spans="1:10">
      <c r="A33" s="102"/>
      <c r="B33" s="104"/>
      <c r="C33" s="164"/>
      <c r="D33" s="164"/>
      <c r="E33" s="164"/>
      <c r="F33" s="164"/>
      <c r="G33" s="164"/>
      <c r="H33" s="164"/>
      <c r="I33" s="164"/>
      <c r="J33" s="164"/>
    </row>
    <row r="34" spans="1:10">
      <c r="B34" s="122" t="s">
        <v>470</v>
      </c>
    </row>
  </sheetData>
  <printOptions gridLines="1"/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15" sqref="J15"/>
    </sheetView>
  </sheetViews>
  <sheetFormatPr defaultRowHeight="15"/>
  <cols>
    <col min="1" max="1" width="3.7109375" customWidth="1"/>
    <col min="2" max="2" width="27.140625" customWidth="1"/>
    <col min="3" max="3" width="2.140625" customWidth="1"/>
    <col min="4" max="4" width="11.7109375" customWidth="1"/>
    <col min="5" max="5" width="2.28515625" customWidth="1"/>
    <col min="6" max="6" width="12.7109375" customWidth="1"/>
    <col min="7" max="7" width="2.140625" customWidth="1"/>
    <col min="8" max="8" width="13.5703125" customWidth="1"/>
    <col min="9" max="9" width="2" customWidth="1"/>
    <col min="10" max="10" width="12.5703125" customWidth="1"/>
  </cols>
  <sheetData>
    <row r="1" spans="1:10" ht="15.75" thickBot="1">
      <c r="A1" s="172">
        <v>1</v>
      </c>
      <c r="B1" s="98" t="s">
        <v>471</v>
      </c>
      <c r="C1" s="27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472</v>
      </c>
      <c r="C3" s="103"/>
      <c r="D3" s="280">
        <v>92963</v>
      </c>
      <c r="E3" s="280"/>
      <c r="F3" s="281">
        <v>58184</v>
      </c>
      <c r="G3" s="281"/>
      <c r="H3" s="281">
        <v>55290</v>
      </c>
      <c r="I3" s="281"/>
      <c r="J3" s="281">
        <v>26326</v>
      </c>
    </row>
    <row r="4" spans="1:10">
      <c r="A4" s="172">
        <v>4</v>
      </c>
      <c r="B4" s="102" t="s">
        <v>473</v>
      </c>
      <c r="C4" s="103"/>
      <c r="D4" s="280">
        <v>2722</v>
      </c>
      <c r="E4" s="280"/>
      <c r="F4" s="281">
        <v>2229</v>
      </c>
      <c r="G4" s="281"/>
      <c r="H4" s="281">
        <v>1312</v>
      </c>
      <c r="I4" s="281"/>
      <c r="J4" s="281">
        <v>1627</v>
      </c>
    </row>
    <row r="5" spans="1:10">
      <c r="A5" s="172">
        <v>5</v>
      </c>
      <c r="B5" s="102" t="s">
        <v>474</v>
      </c>
      <c r="C5" s="103"/>
      <c r="D5" s="280">
        <v>700</v>
      </c>
      <c r="E5" s="280"/>
      <c r="F5" s="281">
        <v>100</v>
      </c>
      <c r="G5" s="281"/>
      <c r="H5" s="281">
        <v>100</v>
      </c>
      <c r="I5" s="281"/>
      <c r="J5" s="281">
        <v>0</v>
      </c>
    </row>
    <row r="6" spans="1:10">
      <c r="A6" s="172">
        <v>6</v>
      </c>
      <c r="B6" s="102" t="s">
        <v>475</v>
      </c>
      <c r="C6" s="103"/>
      <c r="D6" s="280">
        <v>5874</v>
      </c>
      <c r="E6" s="280"/>
      <c r="F6" s="281">
        <v>0</v>
      </c>
      <c r="G6" s="281"/>
      <c r="H6" s="281">
        <v>9400</v>
      </c>
      <c r="I6" s="281"/>
      <c r="J6" s="281">
        <v>0</v>
      </c>
    </row>
    <row r="7" spans="1:10">
      <c r="A7" s="172">
        <v>7</v>
      </c>
      <c r="B7" s="102" t="s">
        <v>476</v>
      </c>
      <c r="C7" s="103"/>
      <c r="D7" s="280">
        <v>0</v>
      </c>
      <c r="E7" s="280"/>
      <c r="F7" s="281">
        <v>0</v>
      </c>
      <c r="G7" s="281"/>
      <c r="H7" s="281">
        <v>40</v>
      </c>
      <c r="I7" s="281"/>
      <c r="J7" s="281">
        <v>0</v>
      </c>
    </row>
    <row r="8" spans="1:10">
      <c r="A8" s="172">
        <v>8</v>
      </c>
      <c r="B8" s="102" t="s">
        <v>477</v>
      </c>
      <c r="C8" s="103"/>
      <c r="D8" s="282">
        <v>0</v>
      </c>
      <c r="E8" s="187"/>
      <c r="F8" s="283">
        <v>0</v>
      </c>
      <c r="G8" s="186"/>
      <c r="H8" s="283">
        <v>0</v>
      </c>
      <c r="I8" s="186"/>
      <c r="J8" s="283">
        <v>0</v>
      </c>
    </row>
    <row r="9" spans="1:10">
      <c r="A9" s="172">
        <v>9</v>
      </c>
      <c r="B9" s="115" t="s">
        <v>15</v>
      </c>
      <c r="C9" s="110"/>
      <c r="D9" s="284">
        <f>SUM(D3:D8)</f>
        <v>102259</v>
      </c>
      <c r="E9" s="284"/>
      <c r="F9" s="285">
        <f>SUM(F3:F8)</f>
        <v>60513</v>
      </c>
      <c r="G9" s="285"/>
      <c r="H9" s="285">
        <f>SUM(H3:H8)</f>
        <v>66142</v>
      </c>
      <c r="I9" s="285"/>
      <c r="J9" s="285">
        <f>SUM(J3:J8)</f>
        <v>27953</v>
      </c>
    </row>
    <row r="10" spans="1:10">
      <c r="A10" s="172">
        <v>10</v>
      </c>
      <c r="B10" s="111" t="s">
        <v>16</v>
      </c>
      <c r="C10" s="103"/>
      <c r="D10" s="187"/>
      <c r="E10" s="187"/>
      <c r="F10" s="186"/>
      <c r="G10" s="186"/>
      <c r="H10" s="186"/>
      <c r="I10" s="186"/>
      <c r="J10" s="186"/>
    </row>
    <row r="11" spans="1:10">
      <c r="A11" s="172">
        <v>11</v>
      </c>
      <c r="B11" s="111" t="s">
        <v>22</v>
      </c>
      <c r="C11" s="103"/>
      <c r="D11" s="187"/>
      <c r="E11" s="187"/>
      <c r="F11" s="186"/>
      <c r="G11" s="186"/>
      <c r="H11" s="186"/>
      <c r="I11" s="186"/>
      <c r="J11" s="186"/>
    </row>
    <row r="12" spans="1:10">
      <c r="A12" s="172">
        <v>12</v>
      </c>
      <c r="B12" s="112" t="s">
        <v>478</v>
      </c>
      <c r="C12" s="103"/>
      <c r="D12" s="187">
        <v>1482</v>
      </c>
      <c r="E12" s="187"/>
      <c r="F12" s="186">
        <v>1550</v>
      </c>
      <c r="G12" s="186"/>
      <c r="H12" s="186">
        <v>1482</v>
      </c>
      <c r="I12" s="186"/>
      <c r="J12" s="286">
        <v>1550</v>
      </c>
    </row>
    <row r="13" spans="1:10">
      <c r="A13" s="172">
        <v>13</v>
      </c>
      <c r="B13" s="102" t="s">
        <v>479</v>
      </c>
      <c r="C13" s="103"/>
      <c r="D13" s="187"/>
      <c r="E13" s="187"/>
      <c r="F13" s="186"/>
      <c r="G13" s="186"/>
      <c r="H13" s="186"/>
      <c r="I13" s="186"/>
      <c r="J13" s="186"/>
    </row>
    <row r="14" spans="1:10">
      <c r="A14" s="172">
        <v>14</v>
      </c>
      <c r="B14" s="102" t="s">
        <v>480</v>
      </c>
      <c r="C14" s="103"/>
      <c r="D14" s="186">
        <v>0</v>
      </c>
      <c r="E14" s="187"/>
      <c r="F14" s="186">
        <v>300000</v>
      </c>
      <c r="G14" s="186"/>
      <c r="H14" s="186">
        <v>0</v>
      </c>
      <c r="I14" s="186"/>
      <c r="J14" s="186">
        <v>300000</v>
      </c>
    </row>
    <row r="15" spans="1:10">
      <c r="A15" s="172">
        <v>15</v>
      </c>
      <c r="B15" s="102" t="s">
        <v>141</v>
      </c>
      <c r="C15" s="103"/>
      <c r="D15" s="186">
        <v>0</v>
      </c>
      <c r="E15" s="187"/>
      <c r="F15" s="186">
        <v>130000</v>
      </c>
      <c r="G15" s="186"/>
      <c r="H15" s="186">
        <v>0</v>
      </c>
      <c r="I15" s="186"/>
      <c r="J15" s="369">
        <v>0</v>
      </c>
    </row>
    <row r="16" spans="1:10" ht="15.75" thickBot="1">
      <c r="A16" s="172">
        <v>16</v>
      </c>
      <c r="B16" s="287" t="s">
        <v>46</v>
      </c>
      <c r="C16" s="288"/>
      <c r="D16" s="289">
        <f>SUM(D12:D15)</f>
        <v>1482</v>
      </c>
      <c r="E16" s="289"/>
      <c r="F16" s="290">
        <f>SUM(F12:F15)</f>
        <v>431550</v>
      </c>
      <c r="G16" s="290">
        <f>SUM(G14:G14)</f>
        <v>0</v>
      </c>
      <c r="H16" s="290">
        <f>SUM(H12:H15)</f>
        <v>1482</v>
      </c>
      <c r="I16" s="290"/>
      <c r="J16" s="290">
        <f>SUM(J12:J15)</f>
        <v>301550</v>
      </c>
    </row>
    <row r="17" spans="1:10">
      <c r="A17" s="172">
        <v>17</v>
      </c>
      <c r="B17" s="115" t="s">
        <v>47</v>
      </c>
      <c r="C17" s="110"/>
      <c r="D17" s="131">
        <f xml:space="preserve"> SUM(D9-D16)</f>
        <v>100777</v>
      </c>
      <c r="E17" s="131"/>
      <c r="F17" s="129">
        <f xml:space="preserve"> SUM(F9-F16)</f>
        <v>-371037</v>
      </c>
      <c r="G17" s="129"/>
      <c r="H17" s="129">
        <f>H9-H16</f>
        <v>64660</v>
      </c>
      <c r="I17" s="129"/>
      <c r="J17" s="129">
        <f>J9-J16</f>
        <v>-273597</v>
      </c>
    </row>
    <row r="18" spans="1:10">
      <c r="A18" s="102"/>
      <c r="B18" s="115"/>
      <c r="C18" s="110"/>
      <c r="D18" s="131"/>
      <c r="E18" s="131"/>
      <c r="F18" s="129"/>
      <c r="G18" s="129"/>
      <c r="H18" s="129"/>
      <c r="I18" s="129"/>
      <c r="J18" s="129"/>
    </row>
    <row r="19" spans="1:10" ht="15.75">
      <c r="A19" s="102"/>
      <c r="B19" s="291" t="s">
        <v>481</v>
      </c>
      <c r="C19" s="110"/>
      <c r="D19" s="131" t="s">
        <v>482</v>
      </c>
      <c r="E19" s="131"/>
      <c r="F19" s="129" t="s">
        <v>483</v>
      </c>
      <c r="G19" s="129"/>
      <c r="H19" s="129" t="s">
        <v>484</v>
      </c>
      <c r="I19" s="129"/>
      <c r="J19" s="129"/>
    </row>
    <row r="20" spans="1:10" ht="15.75">
      <c r="A20" s="112" t="s">
        <v>485</v>
      </c>
      <c r="B20" s="198" t="s">
        <v>486</v>
      </c>
      <c r="C20" s="176"/>
      <c r="D20" s="292" t="s">
        <v>487</v>
      </c>
      <c r="E20" s="204"/>
      <c r="F20" s="293">
        <v>360000</v>
      </c>
      <c r="G20" s="148"/>
      <c r="H20" s="294" t="s">
        <v>652</v>
      </c>
      <c r="I20" s="148"/>
      <c r="J20" s="148"/>
    </row>
    <row r="21" spans="1:10" ht="15.75">
      <c r="A21" s="112" t="s">
        <v>488</v>
      </c>
      <c r="B21" s="198" t="s">
        <v>489</v>
      </c>
      <c r="C21" s="176"/>
      <c r="D21" s="295">
        <v>2.75E-2</v>
      </c>
      <c r="E21" s="204"/>
      <c r="F21" s="293">
        <v>18000</v>
      </c>
      <c r="G21" s="148"/>
      <c r="H21" s="294">
        <v>2983</v>
      </c>
      <c r="I21" s="148"/>
      <c r="J21" s="148"/>
    </row>
    <row r="22" spans="1:10" ht="15.75">
      <c r="A22" s="112" t="s">
        <v>490</v>
      </c>
      <c r="B22" s="198" t="s">
        <v>491</v>
      </c>
      <c r="C22" s="176"/>
      <c r="D22" s="295">
        <v>2.75E-2</v>
      </c>
      <c r="E22" s="204"/>
      <c r="F22" s="293">
        <v>70000</v>
      </c>
      <c r="G22" s="148"/>
      <c r="H22" s="294">
        <v>6010</v>
      </c>
      <c r="I22" s="148"/>
      <c r="J22" s="148"/>
    </row>
    <row r="23" spans="1:10" ht="17.25">
      <c r="A23" s="112" t="s">
        <v>492</v>
      </c>
      <c r="B23" s="198" t="s">
        <v>493</v>
      </c>
      <c r="C23" s="176"/>
      <c r="D23" s="295">
        <v>2.75E-2</v>
      </c>
      <c r="E23" s="204"/>
      <c r="F23" s="296">
        <v>80000</v>
      </c>
      <c r="G23" s="148"/>
      <c r="H23" s="297">
        <v>37467</v>
      </c>
      <c r="I23" s="148"/>
      <c r="J23" s="148"/>
    </row>
    <row r="24" spans="1:10" ht="15.75">
      <c r="A24" s="112"/>
      <c r="B24" s="198"/>
      <c r="C24" s="176"/>
      <c r="D24" s="295"/>
      <c r="E24" s="204"/>
      <c r="F24" s="293"/>
      <c r="G24" s="148"/>
      <c r="H24" s="294"/>
      <c r="I24" s="148"/>
      <c r="J24" s="148"/>
    </row>
    <row r="25" spans="1:10">
      <c r="A25" s="102"/>
      <c r="B25" s="298"/>
      <c r="C25" s="102"/>
      <c r="D25" s="102"/>
      <c r="E25" s="102"/>
      <c r="F25" s="299">
        <f>SUM(F20:F24)</f>
        <v>528000</v>
      </c>
      <c r="G25" s="112"/>
      <c r="H25" s="299">
        <f>SUM(H20:H24)</f>
        <v>46460</v>
      </c>
      <c r="I25" s="102"/>
      <c r="J25" s="102"/>
    </row>
    <row r="26" spans="1:10">
      <c r="A26" s="102" t="s">
        <v>75</v>
      </c>
      <c r="B26" s="80" t="s">
        <v>653</v>
      </c>
      <c r="C26" s="102"/>
      <c r="D26" s="102"/>
      <c r="E26" s="102"/>
      <c r="F26" s="102"/>
      <c r="G26" s="102"/>
      <c r="H26" s="102"/>
      <c r="I26" s="102"/>
      <c r="J26" s="102"/>
    </row>
    <row r="27" spans="1:10">
      <c r="B27" s="80" t="s">
        <v>654</v>
      </c>
    </row>
    <row r="28" spans="1:10">
      <c r="B28" s="80" t="s">
        <v>637</v>
      </c>
    </row>
    <row r="29" spans="1:10">
      <c r="B29" s="80" t="s">
        <v>670</v>
      </c>
    </row>
    <row r="32" spans="1:10">
      <c r="B32" s="122" t="s">
        <v>494</v>
      </c>
    </row>
  </sheetData>
  <printOptions gridLines="1"/>
  <pageMargins left="0.75" right="0" top="0" bottom="0" header="0" footer="0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8" sqref="B28"/>
    </sheetView>
  </sheetViews>
  <sheetFormatPr defaultRowHeight="15"/>
  <cols>
    <col min="1" max="1" width="3.5703125" customWidth="1"/>
    <col min="2" max="2" width="31.85546875" customWidth="1"/>
    <col min="3" max="3" width="2.28515625" customWidth="1"/>
    <col min="4" max="4" width="14.42578125" customWidth="1"/>
    <col min="5" max="5" width="2.42578125" customWidth="1"/>
    <col min="6" max="6" width="13.28515625" customWidth="1"/>
    <col min="7" max="7" width="2.140625" customWidth="1"/>
    <col min="8" max="8" width="13.42578125" customWidth="1"/>
    <col min="9" max="9" width="2.140625" customWidth="1"/>
    <col min="10" max="10" width="12.28515625" customWidth="1"/>
  </cols>
  <sheetData>
    <row r="1" spans="1:10" ht="15.75" thickBot="1">
      <c r="A1" s="172">
        <v>1</v>
      </c>
      <c r="B1" s="98" t="s">
        <v>495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91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496</v>
      </c>
      <c r="C3" s="103"/>
      <c r="D3" s="300">
        <v>2024</v>
      </c>
      <c r="E3" s="300"/>
      <c r="F3" s="301">
        <v>0</v>
      </c>
      <c r="G3" s="301"/>
      <c r="H3" s="301">
        <v>1516</v>
      </c>
      <c r="I3" s="301"/>
      <c r="J3" s="301">
        <v>0</v>
      </c>
    </row>
    <row r="4" spans="1:10">
      <c r="A4" s="172">
        <v>4</v>
      </c>
      <c r="B4" s="102" t="s">
        <v>497</v>
      </c>
      <c r="C4" s="103"/>
      <c r="D4" s="280">
        <v>0</v>
      </c>
      <c r="E4" s="280"/>
      <c r="F4" s="281">
        <v>0</v>
      </c>
      <c r="G4" s="281"/>
      <c r="H4" s="281"/>
      <c r="I4" s="281"/>
      <c r="J4" s="281">
        <v>0</v>
      </c>
    </row>
    <row r="5" spans="1:10">
      <c r="A5" s="172">
        <v>5</v>
      </c>
      <c r="B5" s="115" t="s">
        <v>15</v>
      </c>
      <c r="C5" s="110"/>
      <c r="D5" s="309">
        <f>SUM(D3:D4)</f>
        <v>2024</v>
      </c>
      <c r="E5" s="284"/>
      <c r="F5" s="311">
        <f>SUM(F3:F4)</f>
        <v>0</v>
      </c>
      <c r="G5" s="285"/>
      <c r="H5" s="311">
        <f>SUM(H3:H4)</f>
        <v>1516</v>
      </c>
      <c r="I5" s="285"/>
      <c r="J5" s="285">
        <f>SUM(J4:J4)</f>
        <v>0</v>
      </c>
    </row>
    <row r="6" spans="1:10">
      <c r="A6" s="172">
        <v>6</v>
      </c>
      <c r="B6" s="111" t="s">
        <v>16</v>
      </c>
      <c r="C6" s="103"/>
      <c r="D6" s="187"/>
      <c r="E6" s="187"/>
      <c r="F6" s="186"/>
      <c r="G6" s="186"/>
      <c r="H6" s="186"/>
      <c r="I6" s="186"/>
      <c r="J6" s="186"/>
    </row>
    <row r="7" spans="1:10">
      <c r="A7" s="172">
        <v>7</v>
      </c>
      <c r="B7" s="111" t="s">
        <v>22</v>
      </c>
      <c r="C7" s="103"/>
      <c r="D7" s="187"/>
      <c r="E7" s="187"/>
      <c r="F7" s="186"/>
      <c r="G7" s="186"/>
      <c r="H7" s="186"/>
      <c r="I7" s="186"/>
      <c r="J7" s="186"/>
    </row>
    <row r="8" spans="1:10">
      <c r="A8" s="172">
        <v>8</v>
      </c>
      <c r="B8" s="102" t="s">
        <v>498</v>
      </c>
      <c r="C8" s="103"/>
      <c r="D8" s="187">
        <v>0</v>
      </c>
      <c r="E8" s="187"/>
      <c r="F8" s="186">
        <v>0</v>
      </c>
      <c r="G8" s="186"/>
      <c r="H8" s="186">
        <v>0</v>
      </c>
      <c r="I8" s="186"/>
      <c r="J8" s="186">
        <v>0</v>
      </c>
    </row>
    <row r="9" spans="1:10">
      <c r="A9" s="172">
        <v>9</v>
      </c>
      <c r="B9" s="106" t="s">
        <v>499</v>
      </c>
      <c r="C9" s="108"/>
      <c r="D9" s="186">
        <v>83203</v>
      </c>
      <c r="E9" s="186"/>
      <c r="F9" s="186">
        <v>255260</v>
      </c>
      <c r="G9" s="186"/>
      <c r="H9" s="186">
        <v>262754</v>
      </c>
      <c r="I9" s="186"/>
      <c r="J9" s="186">
        <v>0</v>
      </c>
    </row>
    <row r="10" spans="1:10">
      <c r="A10" s="172">
        <v>10</v>
      </c>
      <c r="B10" s="106" t="s">
        <v>500</v>
      </c>
      <c r="C10" s="108"/>
      <c r="D10" s="186"/>
      <c r="E10" s="186"/>
      <c r="F10" s="186"/>
      <c r="G10" s="186"/>
      <c r="H10" s="186"/>
      <c r="I10" s="186"/>
      <c r="J10" s="186"/>
    </row>
    <row r="11" spans="1:10">
      <c r="A11" s="172">
        <v>11</v>
      </c>
      <c r="B11" s="106" t="s">
        <v>671</v>
      </c>
      <c r="C11" s="151"/>
      <c r="D11" s="302"/>
      <c r="E11" s="186"/>
      <c r="F11" s="186"/>
      <c r="G11" s="186"/>
      <c r="H11" s="285"/>
      <c r="I11" s="186"/>
      <c r="J11" s="186"/>
    </row>
    <row r="12" spans="1:10" ht="15.75" thickBot="1">
      <c r="A12" s="172">
        <v>12</v>
      </c>
      <c r="B12" s="287" t="s">
        <v>46</v>
      </c>
      <c r="C12" s="288"/>
      <c r="D12" s="289">
        <f>SUM(D8:D9)</f>
        <v>83203</v>
      </c>
      <c r="E12" s="289"/>
      <c r="F12" s="290">
        <f>SUM(F8:F9)</f>
        <v>255260</v>
      </c>
      <c r="G12" s="290"/>
      <c r="H12" s="290">
        <f>SUM(H8:H11)</f>
        <v>262754</v>
      </c>
      <c r="I12" s="290"/>
      <c r="J12" s="290">
        <f>SUM(J8:J11)</f>
        <v>0</v>
      </c>
    </row>
    <row r="13" spans="1:10">
      <c r="A13" s="172">
        <v>13</v>
      </c>
      <c r="B13" s="115" t="s">
        <v>47</v>
      </c>
      <c r="C13" s="110"/>
      <c r="D13" s="131">
        <f xml:space="preserve"> SUM(D5-D12)</f>
        <v>-81179</v>
      </c>
      <c r="E13" s="131"/>
      <c r="F13" s="129">
        <f xml:space="preserve"> SUM(F5-F12)</f>
        <v>-255260</v>
      </c>
      <c r="G13" s="129"/>
      <c r="H13" s="129">
        <f>SUM(H5-H12)</f>
        <v>-261238</v>
      </c>
      <c r="I13" s="129"/>
      <c r="J13" s="129">
        <f>SUM(J5-J12)</f>
        <v>0</v>
      </c>
    </row>
    <row r="14" spans="1:10">
      <c r="A14" s="172"/>
      <c r="B14" s="115"/>
      <c r="C14" s="110"/>
      <c r="D14" s="131"/>
      <c r="E14" s="131"/>
      <c r="F14" s="129"/>
      <c r="G14" s="129"/>
      <c r="H14" s="129"/>
      <c r="I14" s="129"/>
      <c r="J14" s="129"/>
    </row>
    <row r="15" spans="1:10" ht="15.75">
      <c r="A15" s="172"/>
      <c r="B15" s="303" t="s">
        <v>672</v>
      </c>
      <c r="C15" s="192"/>
      <c r="D15" s="130"/>
      <c r="E15" s="131"/>
      <c r="F15" s="129"/>
      <c r="G15" s="129"/>
      <c r="H15" s="129"/>
      <c r="I15" s="129"/>
      <c r="J15" s="129"/>
    </row>
    <row r="16" spans="1:10">
      <c r="A16" s="172"/>
      <c r="B16" s="115"/>
      <c r="C16" s="110"/>
      <c r="D16" s="131"/>
      <c r="E16" s="131"/>
      <c r="F16" s="129"/>
      <c r="G16" s="129"/>
      <c r="H16" s="129"/>
      <c r="I16" s="129"/>
      <c r="J16" s="129"/>
    </row>
    <row r="17" spans="1:10">
      <c r="A17" s="172" t="s">
        <v>75</v>
      </c>
      <c r="B17" s="304" t="s">
        <v>501</v>
      </c>
      <c r="C17" s="305"/>
      <c r="D17" s="226"/>
      <c r="E17" s="226"/>
      <c r="F17" s="129"/>
      <c r="G17" s="129"/>
      <c r="H17" s="129"/>
      <c r="I17" s="129"/>
      <c r="J17" s="129"/>
    </row>
    <row r="18" spans="1:10">
      <c r="A18" s="172" t="s">
        <v>75</v>
      </c>
      <c r="B18" s="304" t="s">
        <v>502</v>
      </c>
      <c r="C18" s="305"/>
      <c r="D18" s="226"/>
      <c r="E18" s="226"/>
      <c r="F18" s="129"/>
      <c r="G18" s="129"/>
      <c r="H18" s="129"/>
      <c r="I18" s="129"/>
      <c r="J18" s="129"/>
    </row>
    <row r="19" spans="1:10">
      <c r="A19" s="172"/>
      <c r="B19" s="115"/>
      <c r="C19" s="110"/>
      <c r="D19" s="131"/>
      <c r="E19" s="131"/>
      <c r="F19" s="129"/>
      <c r="G19" s="129"/>
      <c r="H19" s="129"/>
      <c r="I19" s="129"/>
      <c r="J19" s="129"/>
    </row>
    <row r="20" spans="1:10">
      <c r="A20" s="102"/>
      <c r="B20" s="115"/>
      <c r="C20" s="110"/>
      <c r="D20" s="131"/>
      <c r="E20" s="131"/>
      <c r="F20" s="129"/>
      <c r="G20" s="129"/>
      <c r="H20" s="129"/>
      <c r="I20" s="129"/>
      <c r="J20" s="129"/>
    </row>
    <row r="21" spans="1:10" ht="15.75">
      <c r="A21" s="102"/>
      <c r="B21" s="306" t="s">
        <v>481</v>
      </c>
      <c r="C21" s="307"/>
      <c r="D21" s="271" t="s">
        <v>482</v>
      </c>
      <c r="E21" s="271"/>
      <c r="F21" s="294" t="s">
        <v>483</v>
      </c>
      <c r="G21" s="294"/>
      <c r="H21" s="294" t="s">
        <v>484</v>
      </c>
      <c r="I21" s="294"/>
      <c r="J21" s="294"/>
    </row>
    <row r="22" spans="1:10" ht="15.75">
      <c r="A22" s="176" t="s">
        <v>485</v>
      </c>
      <c r="B22" s="198" t="s">
        <v>503</v>
      </c>
      <c r="C22" s="176"/>
      <c r="D22" s="292"/>
      <c r="E22" s="204"/>
      <c r="F22" s="293"/>
      <c r="G22" s="148"/>
      <c r="H22" s="294"/>
      <c r="I22" s="148"/>
      <c r="J22" s="148"/>
    </row>
    <row r="23" spans="1:10">
      <c r="A23" s="176"/>
      <c r="B23" s="137" t="s">
        <v>504</v>
      </c>
      <c r="C23" s="176"/>
      <c r="D23" s="295"/>
      <c r="E23" s="204"/>
      <c r="F23" s="293"/>
      <c r="G23" s="148"/>
      <c r="H23" s="294"/>
      <c r="I23" s="148"/>
      <c r="J23" s="148"/>
    </row>
    <row r="24" spans="1:10">
      <c r="A24" s="176"/>
      <c r="B24" s="137" t="s">
        <v>505</v>
      </c>
      <c r="C24" s="176"/>
      <c r="D24" s="295"/>
      <c r="E24" s="204"/>
      <c r="F24" s="293"/>
      <c r="G24" s="148"/>
      <c r="H24" s="294"/>
      <c r="I24" s="148"/>
      <c r="J24" s="148"/>
    </row>
    <row r="25" spans="1:10">
      <c r="A25" s="102"/>
      <c r="B25" s="308" t="s">
        <v>673</v>
      </c>
      <c r="C25" s="102"/>
      <c r="D25" s="102"/>
      <c r="E25" s="102"/>
      <c r="F25" s="102"/>
      <c r="G25" s="102"/>
      <c r="H25" s="102"/>
      <c r="I25" s="102"/>
      <c r="J25" s="102"/>
    </row>
    <row r="26" spans="1:10">
      <c r="A26" s="102"/>
      <c r="B26" s="137" t="s">
        <v>674</v>
      </c>
      <c r="C26" s="102"/>
      <c r="D26" s="102"/>
      <c r="E26" s="102"/>
      <c r="F26" s="102"/>
      <c r="G26" s="102"/>
      <c r="H26" s="102"/>
      <c r="I26" s="102"/>
      <c r="J26" s="102"/>
    </row>
    <row r="27" spans="1:10">
      <c r="B27" s="137" t="s">
        <v>675</v>
      </c>
    </row>
    <row r="28" spans="1:10">
      <c r="B28" s="318" t="s">
        <v>676</v>
      </c>
    </row>
    <row r="29" spans="1:10">
      <c r="B29" s="137"/>
    </row>
    <row r="30" spans="1:10">
      <c r="B30" s="137"/>
    </row>
    <row r="32" spans="1:10">
      <c r="B32" s="122" t="s">
        <v>495</v>
      </c>
    </row>
  </sheetData>
  <printOptions gridLines="1"/>
  <pageMargins left="0.25" right="0.25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43" workbookViewId="0">
      <selection activeCell="J46" sqref="J46"/>
    </sheetView>
  </sheetViews>
  <sheetFormatPr defaultRowHeight="15"/>
  <cols>
    <col min="1" max="1" width="2.7109375" customWidth="1"/>
    <col min="2" max="2" width="36.28515625" customWidth="1"/>
    <col min="3" max="3" width="1.28515625" customWidth="1"/>
    <col min="4" max="4" width="12.85546875" customWidth="1"/>
    <col min="5" max="5" width="1.42578125" customWidth="1"/>
    <col min="6" max="6" width="12.140625" customWidth="1"/>
    <col min="7" max="7" width="2" customWidth="1"/>
    <col min="8" max="8" width="12.7109375" customWidth="1"/>
    <col min="9" max="9" width="1.42578125" customWidth="1"/>
    <col min="10" max="10" width="12.140625" customWidth="1"/>
    <col min="12" max="12" width="16" customWidth="1"/>
  </cols>
  <sheetData>
    <row r="1" spans="1:14" ht="15.75" thickBot="1">
      <c r="A1">
        <v>1</v>
      </c>
      <c r="B1" s="42" t="s">
        <v>511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4" ht="16.5">
      <c r="A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4">
      <c r="A3">
        <v>3</v>
      </c>
      <c r="B3" s="46" t="s">
        <v>744</v>
      </c>
      <c r="C3" s="45"/>
      <c r="D3" s="49">
        <v>4360</v>
      </c>
      <c r="E3" s="50"/>
      <c r="F3" s="61">
        <v>0</v>
      </c>
      <c r="G3" s="51"/>
      <c r="H3" s="61">
        <v>0</v>
      </c>
      <c r="I3" s="51"/>
      <c r="J3" s="61">
        <v>0</v>
      </c>
    </row>
    <row r="4" spans="1:14">
      <c r="A4">
        <v>4</v>
      </c>
      <c r="B4" s="46" t="s">
        <v>79</v>
      </c>
      <c r="C4" s="45"/>
      <c r="D4" s="49">
        <v>22207</v>
      </c>
      <c r="E4" s="50"/>
      <c r="F4" s="51">
        <v>8000</v>
      </c>
      <c r="G4" s="51"/>
      <c r="H4" s="51">
        <v>36443</v>
      </c>
      <c r="I4" s="51"/>
      <c r="J4" s="61">
        <v>8000</v>
      </c>
    </row>
    <row r="5" spans="1:14">
      <c r="A5">
        <v>5</v>
      </c>
      <c r="B5" s="52" t="s">
        <v>564</v>
      </c>
      <c r="C5" s="45"/>
      <c r="D5" s="49">
        <v>533</v>
      </c>
      <c r="E5" s="50"/>
      <c r="F5" s="51">
        <v>385</v>
      </c>
      <c r="G5" s="51"/>
      <c r="H5" s="51">
        <v>4200</v>
      </c>
      <c r="I5" s="51"/>
      <c r="J5" s="51">
        <v>3700</v>
      </c>
    </row>
    <row r="6" spans="1:14">
      <c r="A6">
        <v>6</v>
      </c>
      <c r="B6" s="52" t="s">
        <v>565</v>
      </c>
      <c r="C6" s="45"/>
      <c r="D6" s="49">
        <v>5915</v>
      </c>
      <c r="E6" s="50"/>
      <c r="F6" s="51">
        <v>4066</v>
      </c>
      <c r="G6" s="51"/>
      <c r="H6" s="51">
        <v>3730</v>
      </c>
      <c r="I6" s="51"/>
      <c r="J6" s="51">
        <v>1715</v>
      </c>
    </row>
    <row r="7" spans="1:14">
      <c r="A7">
        <v>7</v>
      </c>
      <c r="B7" s="64" t="s">
        <v>80</v>
      </c>
      <c r="C7" s="45"/>
      <c r="D7" s="51">
        <v>626720</v>
      </c>
      <c r="E7" s="50"/>
      <c r="F7" s="61">
        <v>550000</v>
      </c>
      <c r="G7" s="51"/>
      <c r="H7" s="61">
        <v>689053</v>
      </c>
      <c r="I7" s="51"/>
      <c r="J7" s="61">
        <v>650000</v>
      </c>
      <c r="L7" s="85"/>
      <c r="M7" s="86"/>
      <c r="N7" s="86"/>
    </row>
    <row r="8" spans="1:14">
      <c r="A8">
        <v>8</v>
      </c>
      <c r="B8" s="52" t="s">
        <v>745</v>
      </c>
      <c r="C8" s="45"/>
      <c r="D8" s="51">
        <v>0</v>
      </c>
      <c r="E8" s="50"/>
      <c r="F8" s="61">
        <v>0</v>
      </c>
      <c r="G8" s="51"/>
      <c r="H8" s="61">
        <v>490</v>
      </c>
      <c r="I8" s="51"/>
      <c r="J8" s="61">
        <v>0</v>
      </c>
      <c r="L8" s="86"/>
      <c r="M8" s="86"/>
      <c r="N8" s="86"/>
    </row>
    <row r="9" spans="1:14">
      <c r="A9">
        <v>9</v>
      </c>
      <c r="B9" s="52" t="s">
        <v>561</v>
      </c>
      <c r="C9" s="45"/>
      <c r="D9" s="51">
        <v>0</v>
      </c>
      <c r="E9" s="50"/>
      <c r="F9" s="61">
        <v>373550</v>
      </c>
      <c r="G9" s="51"/>
      <c r="H9" s="61">
        <v>311929</v>
      </c>
      <c r="I9" s="51"/>
      <c r="J9" s="61">
        <v>0</v>
      </c>
      <c r="L9" s="86"/>
      <c r="M9" s="86"/>
      <c r="N9" s="86"/>
    </row>
    <row r="10" spans="1:14">
      <c r="A10">
        <v>10</v>
      </c>
      <c r="B10" s="46" t="s">
        <v>828</v>
      </c>
      <c r="C10" s="45"/>
      <c r="D10" s="51">
        <v>2077648</v>
      </c>
      <c r="E10" s="58"/>
      <c r="F10" s="61">
        <v>500000</v>
      </c>
      <c r="G10" s="51"/>
      <c r="H10" s="61">
        <v>676725</v>
      </c>
      <c r="I10" s="51"/>
      <c r="J10" s="61">
        <v>0</v>
      </c>
      <c r="L10" s="87"/>
      <c r="M10" s="86"/>
      <c r="N10" s="86"/>
    </row>
    <row r="11" spans="1:14">
      <c r="A11">
        <v>11</v>
      </c>
      <c r="B11" s="46" t="s">
        <v>81</v>
      </c>
      <c r="C11" s="45"/>
      <c r="D11" s="51">
        <v>0</v>
      </c>
      <c r="E11" s="58"/>
      <c r="F11" s="61">
        <v>0</v>
      </c>
      <c r="G11" s="51"/>
      <c r="H11" s="61">
        <v>0</v>
      </c>
      <c r="I11" s="51"/>
      <c r="J11" s="61">
        <v>0</v>
      </c>
      <c r="L11" s="87"/>
      <c r="M11" s="86"/>
      <c r="N11" s="86"/>
    </row>
    <row r="12" spans="1:14">
      <c r="A12">
        <v>12</v>
      </c>
      <c r="B12" s="64" t="s">
        <v>713</v>
      </c>
      <c r="C12" s="86"/>
      <c r="D12" s="51">
        <v>0</v>
      </c>
      <c r="F12" s="51">
        <v>0</v>
      </c>
      <c r="G12" s="51"/>
      <c r="H12" s="61">
        <v>0</v>
      </c>
      <c r="I12" s="51"/>
      <c r="J12" s="61">
        <v>0</v>
      </c>
      <c r="L12" s="89"/>
      <c r="M12" s="86"/>
      <c r="N12" s="86"/>
    </row>
    <row r="13" spans="1:14">
      <c r="A13">
        <v>13</v>
      </c>
      <c r="B13" s="59" t="s">
        <v>15</v>
      </c>
      <c r="C13" s="45"/>
      <c r="D13" s="63">
        <f>SUM(D3:D12)</f>
        <v>2737383</v>
      </c>
      <c r="E13" s="68"/>
      <c r="F13" s="61">
        <f>SUM(F3:F12)</f>
        <v>1436001</v>
      </c>
      <c r="G13" s="61"/>
      <c r="H13" s="61">
        <f>SUM(H3:H12)</f>
        <v>1722570</v>
      </c>
      <c r="I13" s="61"/>
      <c r="J13" s="61">
        <f>SUM(J3:J12)</f>
        <v>663415</v>
      </c>
    </row>
    <row r="14" spans="1:14">
      <c r="A14">
        <v>14</v>
      </c>
      <c r="B14" s="44" t="s">
        <v>16</v>
      </c>
      <c r="C14" s="45"/>
      <c r="D14" s="49"/>
      <c r="E14" s="50"/>
      <c r="F14" s="51"/>
      <c r="G14" s="51"/>
      <c r="H14" s="51"/>
      <c r="I14" s="51"/>
      <c r="J14" s="51"/>
    </row>
    <row r="15" spans="1:14">
      <c r="A15">
        <v>15</v>
      </c>
      <c r="B15" s="44" t="s">
        <v>17</v>
      </c>
      <c r="C15" s="45"/>
      <c r="D15" s="49"/>
      <c r="E15" s="50"/>
      <c r="F15" s="51"/>
      <c r="G15" s="51"/>
      <c r="H15" s="51"/>
      <c r="I15" s="51"/>
      <c r="J15" s="51"/>
    </row>
    <row r="16" spans="1:14">
      <c r="A16">
        <v>16</v>
      </c>
      <c r="B16" s="46" t="s">
        <v>840</v>
      </c>
      <c r="C16" s="45"/>
      <c r="D16" s="49">
        <v>81859</v>
      </c>
      <c r="E16" s="50"/>
      <c r="F16" s="51">
        <v>104895</v>
      </c>
      <c r="G16" s="51"/>
      <c r="H16" s="51">
        <v>103335</v>
      </c>
      <c r="I16" s="51"/>
      <c r="J16" s="51">
        <v>115586</v>
      </c>
    </row>
    <row r="17" spans="1:10">
      <c r="A17">
        <v>17</v>
      </c>
      <c r="B17" s="46" t="s">
        <v>18</v>
      </c>
      <c r="C17" s="45"/>
      <c r="D17" s="49">
        <v>1543</v>
      </c>
      <c r="E17" s="50"/>
      <c r="F17" s="51">
        <v>2500</v>
      </c>
      <c r="G17" s="51"/>
      <c r="H17" s="51">
        <v>2300</v>
      </c>
      <c r="I17" s="51"/>
      <c r="J17" s="51">
        <v>2500</v>
      </c>
    </row>
    <row r="18" spans="1:10">
      <c r="A18">
        <v>18</v>
      </c>
      <c r="B18" s="46" t="s">
        <v>19</v>
      </c>
      <c r="C18" s="45"/>
      <c r="D18" s="49">
        <v>4783</v>
      </c>
      <c r="E18" s="50"/>
      <c r="F18" s="51">
        <v>6659</v>
      </c>
      <c r="G18" s="51"/>
      <c r="H18" s="51">
        <v>6549</v>
      </c>
      <c r="I18" s="51"/>
      <c r="J18" s="61">
        <v>7321</v>
      </c>
    </row>
    <row r="19" spans="1:10">
      <c r="A19">
        <v>19</v>
      </c>
      <c r="B19" s="46" t="s">
        <v>20</v>
      </c>
      <c r="C19" s="45"/>
      <c r="D19" s="49">
        <v>1119</v>
      </c>
      <c r="E19" s="50"/>
      <c r="F19" s="51">
        <v>1557</v>
      </c>
      <c r="G19" s="51"/>
      <c r="H19" s="51">
        <v>1532</v>
      </c>
      <c r="I19" s="51"/>
      <c r="J19" s="61">
        <v>1712</v>
      </c>
    </row>
    <row r="20" spans="1:10">
      <c r="A20">
        <v>20</v>
      </c>
      <c r="B20" s="46" t="s">
        <v>21</v>
      </c>
      <c r="C20" s="45"/>
      <c r="D20" s="49">
        <v>2496</v>
      </c>
      <c r="E20" s="50"/>
      <c r="F20" s="51">
        <v>6444</v>
      </c>
      <c r="G20" s="51"/>
      <c r="H20" s="51">
        <v>6338</v>
      </c>
      <c r="I20" s="51"/>
      <c r="J20" s="61">
        <v>7085</v>
      </c>
    </row>
    <row r="21" spans="1:10">
      <c r="A21">
        <v>21</v>
      </c>
      <c r="B21" s="46" t="s">
        <v>562</v>
      </c>
      <c r="C21" s="45"/>
      <c r="D21" s="49">
        <v>30629</v>
      </c>
      <c r="E21" s="50"/>
      <c r="F21" s="51">
        <v>42405</v>
      </c>
      <c r="G21" s="51"/>
      <c r="H21" s="51">
        <v>40266</v>
      </c>
      <c r="I21" s="51"/>
      <c r="J21" s="61">
        <v>50416</v>
      </c>
    </row>
    <row r="22" spans="1:10">
      <c r="A22">
        <v>22</v>
      </c>
      <c r="B22" s="56" t="s">
        <v>22</v>
      </c>
      <c r="C22" s="45"/>
      <c r="D22" s="49"/>
      <c r="E22" s="50"/>
      <c r="F22" s="51"/>
      <c r="G22" s="51"/>
      <c r="H22" s="51"/>
      <c r="I22" s="51"/>
      <c r="J22" s="51"/>
    </row>
    <row r="23" spans="1:10">
      <c r="A23">
        <v>23</v>
      </c>
      <c r="B23" s="46" t="s">
        <v>82</v>
      </c>
      <c r="C23" s="45"/>
      <c r="D23" s="49">
        <v>2250</v>
      </c>
      <c r="E23" s="50"/>
      <c r="F23" s="51">
        <v>2000</v>
      </c>
      <c r="G23" s="51"/>
      <c r="H23" s="51">
        <v>1000</v>
      </c>
      <c r="I23" s="51"/>
      <c r="J23" s="51">
        <v>2000</v>
      </c>
    </row>
    <row r="24" spans="1:10">
      <c r="A24">
        <v>24</v>
      </c>
      <c r="B24" s="46" t="s">
        <v>830</v>
      </c>
      <c r="C24" s="45"/>
      <c r="D24" s="49">
        <v>3575</v>
      </c>
      <c r="E24" s="50"/>
      <c r="F24" s="51">
        <v>3500</v>
      </c>
      <c r="G24" s="51"/>
      <c r="H24" s="51">
        <v>3500</v>
      </c>
      <c r="I24" s="51"/>
      <c r="J24" s="51">
        <v>3500</v>
      </c>
    </row>
    <row r="25" spans="1:10">
      <c r="A25">
        <v>25</v>
      </c>
      <c r="B25" s="64" t="s">
        <v>746</v>
      </c>
      <c r="C25" s="45"/>
      <c r="D25" s="49">
        <v>129057</v>
      </c>
      <c r="E25" s="50"/>
      <c r="F25" s="51">
        <v>110000</v>
      </c>
      <c r="G25" s="51"/>
      <c r="H25" s="51">
        <v>119238</v>
      </c>
      <c r="I25" s="51"/>
      <c r="J25" s="61">
        <v>5000</v>
      </c>
    </row>
    <row r="26" spans="1:10">
      <c r="A26">
        <v>26</v>
      </c>
      <c r="B26" s="46" t="s">
        <v>83</v>
      </c>
      <c r="C26" s="45"/>
      <c r="D26" s="49">
        <v>0</v>
      </c>
      <c r="E26" s="50"/>
      <c r="F26" s="51">
        <v>16</v>
      </c>
      <c r="G26" s="51"/>
      <c r="H26" s="51">
        <v>0</v>
      </c>
      <c r="I26" s="51"/>
      <c r="J26" s="51">
        <v>16</v>
      </c>
    </row>
    <row r="27" spans="1:10">
      <c r="A27">
        <v>27</v>
      </c>
      <c r="B27" s="46" t="s">
        <v>747</v>
      </c>
      <c r="C27" s="45"/>
      <c r="D27" s="49">
        <v>111</v>
      </c>
      <c r="E27" s="50"/>
      <c r="F27" s="51">
        <v>300</v>
      </c>
      <c r="G27" s="51"/>
      <c r="H27" s="51">
        <v>631</v>
      </c>
      <c r="I27" s="51"/>
      <c r="J27" s="51">
        <v>700</v>
      </c>
    </row>
    <row r="28" spans="1:10">
      <c r="A28">
        <v>28</v>
      </c>
      <c r="B28" s="46" t="s">
        <v>748</v>
      </c>
      <c r="C28" s="45"/>
      <c r="D28" s="49">
        <v>3797</v>
      </c>
      <c r="E28" s="50"/>
      <c r="F28" s="51">
        <v>4500</v>
      </c>
      <c r="G28" s="51"/>
      <c r="H28" s="51">
        <v>3410</v>
      </c>
      <c r="I28" s="51"/>
      <c r="J28" s="51">
        <v>5000</v>
      </c>
    </row>
    <row r="29" spans="1:10">
      <c r="A29">
        <v>29</v>
      </c>
      <c r="B29" s="46" t="s">
        <v>749</v>
      </c>
      <c r="C29" s="45"/>
      <c r="D29" s="49">
        <v>1341</v>
      </c>
      <c r="E29" s="50"/>
      <c r="F29" s="51">
        <v>3500</v>
      </c>
      <c r="G29" s="51"/>
      <c r="H29" s="51">
        <v>4500</v>
      </c>
      <c r="I29" s="51"/>
      <c r="J29" s="51">
        <v>4500</v>
      </c>
    </row>
    <row r="30" spans="1:10">
      <c r="A30">
        <v>30</v>
      </c>
      <c r="B30" s="46" t="s">
        <v>563</v>
      </c>
      <c r="C30" s="45"/>
      <c r="D30" s="49">
        <v>141</v>
      </c>
      <c r="E30" s="50"/>
      <c r="F30" s="51">
        <v>600</v>
      </c>
      <c r="G30" s="51"/>
      <c r="H30" s="51">
        <v>200</v>
      </c>
      <c r="I30" s="51"/>
      <c r="J30" s="51">
        <v>600</v>
      </c>
    </row>
    <row r="31" spans="1:10">
      <c r="A31">
        <v>31</v>
      </c>
      <c r="B31" s="27" t="s">
        <v>694</v>
      </c>
      <c r="C31" s="45"/>
      <c r="D31" s="49">
        <v>9940</v>
      </c>
      <c r="E31" s="50"/>
      <c r="F31" s="51">
        <v>23300</v>
      </c>
      <c r="G31" s="51"/>
      <c r="H31" s="51">
        <v>23011</v>
      </c>
      <c r="I31" s="51"/>
      <c r="J31" s="61">
        <v>26923</v>
      </c>
    </row>
    <row r="32" spans="1:10">
      <c r="A32">
        <v>32</v>
      </c>
      <c r="B32" s="46" t="s">
        <v>750</v>
      </c>
      <c r="C32" s="45"/>
      <c r="D32" s="49">
        <v>14284</v>
      </c>
      <c r="E32" s="50"/>
      <c r="F32" s="51">
        <v>31000</v>
      </c>
      <c r="G32" s="51"/>
      <c r="H32" s="51">
        <v>20345</v>
      </c>
      <c r="I32" s="51"/>
      <c r="J32" s="51">
        <v>25000</v>
      </c>
    </row>
    <row r="33" spans="1:14">
      <c r="A33">
        <v>33</v>
      </c>
      <c r="B33" s="46" t="s">
        <v>85</v>
      </c>
      <c r="C33" s="45"/>
      <c r="D33" s="49">
        <v>800</v>
      </c>
      <c r="E33" s="50"/>
      <c r="F33" s="51">
        <v>800</v>
      </c>
      <c r="G33" s="51"/>
      <c r="H33" s="51">
        <v>800</v>
      </c>
      <c r="I33" s="51"/>
      <c r="J33" s="51">
        <v>800</v>
      </c>
    </row>
    <row r="34" spans="1:14">
      <c r="A34">
        <v>34</v>
      </c>
      <c r="B34" s="46" t="s">
        <v>823</v>
      </c>
      <c r="C34" s="45"/>
      <c r="D34" s="49">
        <v>11901</v>
      </c>
      <c r="E34" s="50"/>
      <c r="F34" s="51">
        <v>25000</v>
      </c>
      <c r="G34" s="51"/>
      <c r="H34" s="51">
        <v>20000</v>
      </c>
      <c r="I34" s="51"/>
      <c r="J34" s="61">
        <v>25000</v>
      </c>
    </row>
    <row r="35" spans="1:14">
      <c r="A35">
        <v>35</v>
      </c>
      <c r="B35" s="46" t="s">
        <v>86</v>
      </c>
      <c r="C35" s="45"/>
      <c r="D35" s="49">
        <v>3475</v>
      </c>
      <c r="E35" s="50"/>
      <c r="F35" s="51">
        <v>2500</v>
      </c>
      <c r="G35" s="51"/>
      <c r="H35" s="51">
        <v>2500</v>
      </c>
      <c r="I35" s="51"/>
      <c r="J35" s="51">
        <v>3000</v>
      </c>
    </row>
    <row r="36" spans="1:14">
      <c r="A36">
        <v>36</v>
      </c>
      <c r="B36" s="46" t="s">
        <v>751</v>
      </c>
      <c r="C36" s="45"/>
      <c r="D36" s="49">
        <v>810</v>
      </c>
      <c r="E36" s="50"/>
      <c r="F36" s="51">
        <v>1000</v>
      </c>
      <c r="G36" s="51"/>
      <c r="H36" s="51">
        <v>800</v>
      </c>
      <c r="I36" s="51"/>
      <c r="J36" s="51">
        <v>1000</v>
      </c>
    </row>
    <row r="37" spans="1:14">
      <c r="A37">
        <v>37</v>
      </c>
      <c r="B37" s="46" t="s">
        <v>831</v>
      </c>
      <c r="C37" s="45"/>
      <c r="D37" s="49">
        <v>0</v>
      </c>
      <c r="E37" s="50"/>
      <c r="F37" s="51">
        <v>400</v>
      </c>
      <c r="G37" s="51"/>
      <c r="H37" s="51">
        <v>2602</v>
      </c>
      <c r="I37" s="51"/>
      <c r="J37" s="51">
        <v>3000</v>
      </c>
    </row>
    <row r="38" spans="1:14">
      <c r="A38">
        <v>38</v>
      </c>
      <c r="B38" s="46" t="s">
        <v>66</v>
      </c>
      <c r="C38" s="45"/>
      <c r="D38" s="49">
        <v>0</v>
      </c>
      <c r="E38" s="50"/>
      <c r="F38" s="51">
        <v>360</v>
      </c>
      <c r="G38" s="51"/>
      <c r="H38" s="51">
        <v>0</v>
      </c>
      <c r="I38" s="51"/>
      <c r="J38" s="51">
        <v>360</v>
      </c>
    </row>
    <row r="39" spans="1:14">
      <c r="A39">
        <v>39</v>
      </c>
      <c r="B39" s="46" t="s">
        <v>752</v>
      </c>
      <c r="C39" s="45"/>
      <c r="D39" s="49">
        <v>2828</v>
      </c>
      <c r="E39" s="50"/>
      <c r="F39" s="51">
        <v>4200</v>
      </c>
      <c r="G39" s="51"/>
      <c r="H39" s="51">
        <v>3500</v>
      </c>
      <c r="I39" s="51"/>
      <c r="J39" s="51">
        <v>5700</v>
      </c>
    </row>
    <row r="40" spans="1:14">
      <c r="A40">
        <v>40</v>
      </c>
      <c r="B40" s="46" t="s">
        <v>829</v>
      </c>
      <c r="C40" s="45"/>
      <c r="D40" s="49"/>
      <c r="E40" s="50"/>
      <c r="F40" s="51"/>
      <c r="G40" s="51"/>
      <c r="H40" s="51"/>
      <c r="I40" s="51"/>
      <c r="J40" s="51"/>
    </row>
    <row r="41" spans="1:14">
      <c r="A41">
        <v>41</v>
      </c>
      <c r="B41" s="46" t="s">
        <v>824</v>
      </c>
      <c r="C41" s="45"/>
      <c r="D41" s="49">
        <v>522</v>
      </c>
      <c r="E41" s="50"/>
      <c r="F41" s="51">
        <v>1000</v>
      </c>
      <c r="G41" s="51"/>
      <c r="H41" s="51">
        <v>950</v>
      </c>
      <c r="I41" s="51"/>
      <c r="J41" s="51">
        <v>1000</v>
      </c>
    </row>
    <row r="42" spans="1:14">
      <c r="A42">
        <v>42</v>
      </c>
      <c r="B42" s="46" t="s">
        <v>87</v>
      </c>
      <c r="C42" s="45"/>
      <c r="D42" s="49">
        <v>2210</v>
      </c>
      <c r="E42" s="50"/>
      <c r="F42" s="51">
        <v>2600</v>
      </c>
      <c r="G42" s="51"/>
      <c r="H42" s="51">
        <v>2400</v>
      </c>
      <c r="I42" s="51"/>
      <c r="J42" s="51">
        <v>2600</v>
      </c>
    </row>
    <row r="43" spans="1:14">
      <c r="A43">
        <v>43</v>
      </c>
      <c r="B43" s="10" t="s">
        <v>690</v>
      </c>
      <c r="C43" s="45"/>
      <c r="D43" s="49">
        <v>7266</v>
      </c>
      <c r="E43" s="50"/>
      <c r="F43" s="51">
        <v>6600</v>
      </c>
      <c r="G43" s="51"/>
      <c r="H43" s="51">
        <v>6600</v>
      </c>
      <c r="I43" s="51"/>
      <c r="J43" s="51">
        <v>7034</v>
      </c>
    </row>
    <row r="44" spans="1:14">
      <c r="A44">
        <v>44</v>
      </c>
      <c r="B44" s="64" t="s">
        <v>835</v>
      </c>
      <c r="C44" s="45"/>
      <c r="D44" s="51">
        <v>792</v>
      </c>
      <c r="E44" s="58"/>
      <c r="F44" s="51">
        <v>5000</v>
      </c>
      <c r="G44" s="51"/>
      <c r="H44" s="51">
        <v>2000</v>
      </c>
      <c r="I44" s="51"/>
      <c r="J44" s="61">
        <v>6000</v>
      </c>
    </row>
    <row r="45" spans="1:14">
      <c r="A45">
        <v>45</v>
      </c>
      <c r="B45" s="44" t="s">
        <v>41</v>
      </c>
      <c r="C45" s="45"/>
      <c r="D45" s="49"/>
      <c r="E45" s="50"/>
      <c r="F45" s="51"/>
      <c r="G45" s="51"/>
      <c r="H45" s="51"/>
      <c r="I45" s="51"/>
      <c r="J45" s="51"/>
    </row>
    <row r="46" spans="1:14">
      <c r="A46">
        <v>46</v>
      </c>
      <c r="B46" s="64" t="s">
        <v>954</v>
      </c>
      <c r="C46" s="57"/>
      <c r="D46" s="51">
        <v>0</v>
      </c>
      <c r="E46" s="58"/>
      <c r="F46" s="51">
        <v>17000</v>
      </c>
      <c r="G46" s="51"/>
      <c r="H46" s="61">
        <v>0</v>
      </c>
      <c r="I46" s="61"/>
      <c r="J46" s="61">
        <v>34500</v>
      </c>
      <c r="K46" s="86"/>
    </row>
    <row r="47" spans="1:14">
      <c r="A47">
        <v>47</v>
      </c>
      <c r="B47" s="64" t="s">
        <v>825</v>
      </c>
      <c r="C47" s="57"/>
      <c r="D47" s="51"/>
      <c r="E47" s="58"/>
      <c r="F47" s="51"/>
      <c r="G47" s="51"/>
      <c r="H47" s="61"/>
      <c r="I47" s="61"/>
      <c r="J47" s="61"/>
      <c r="K47" s="86"/>
    </row>
    <row r="48" spans="1:14">
      <c r="A48">
        <v>48</v>
      </c>
      <c r="B48" s="54" t="s">
        <v>955</v>
      </c>
      <c r="C48" s="57"/>
      <c r="D48" s="51">
        <v>2224730</v>
      </c>
      <c r="E48" s="58"/>
      <c r="F48" s="51">
        <v>873550</v>
      </c>
      <c r="G48" s="51"/>
      <c r="H48" s="51">
        <v>275148</v>
      </c>
      <c r="I48" s="51"/>
      <c r="J48" s="379">
        <v>10000</v>
      </c>
      <c r="L48" s="85"/>
      <c r="M48" s="86"/>
      <c r="N48" s="86"/>
    </row>
    <row r="49" spans="1:15">
      <c r="A49">
        <v>49</v>
      </c>
      <c r="B49" s="64" t="s">
        <v>956</v>
      </c>
      <c r="C49" s="57"/>
      <c r="D49" s="51">
        <v>0</v>
      </c>
      <c r="E49" s="58"/>
      <c r="F49" s="51">
        <v>0</v>
      </c>
      <c r="G49" s="51"/>
      <c r="H49" s="61">
        <v>311929</v>
      </c>
      <c r="I49" s="51"/>
      <c r="J49" s="61">
        <v>0</v>
      </c>
      <c r="K49" s="169"/>
      <c r="L49" s="169"/>
      <c r="M49" s="169"/>
      <c r="N49" s="169"/>
      <c r="O49" s="169"/>
    </row>
    <row r="50" spans="1:15">
      <c r="A50">
        <v>50</v>
      </c>
      <c r="B50" s="66" t="s">
        <v>957</v>
      </c>
      <c r="C50" s="57"/>
      <c r="D50" s="51"/>
      <c r="E50" s="58"/>
      <c r="F50" s="51"/>
      <c r="G50" s="51"/>
      <c r="H50" s="61"/>
      <c r="I50" s="51"/>
      <c r="J50" s="61"/>
      <c r="K50" s="169"/>
      <c r="L50" s="169"/>
      <c r="M50" s="169"/>
      <c r="N50" s="169"/>
      <c r="O50" s="169"/>
    </row>
    <row r="51" spans="1:15">
      <c r="A51">
        <v>51</v>
      </c>
      <c r="B51" s="64" t="s">
        <v>826</v>
      </c>
      <c r="C51" s="57"/>
      <c r="D51" s="51">
        <v>94860</v>
      </c>
      <c r="E51" s="58"/>
      <c r="F51" s="51">
        <v>0</v>
      </c>
      <c r="G51" s="51"/>
      <c r="H51" s="51">
        <v>0</v>
      </c>
      <c r="I51" s="51"/>
      <c r="J51" s="61">
        <v>0</v>
      </c>
      <c r="L51" s="85"/>
      <c r="M51" s="86"/>
      <c r="N51" s="86"/>
    </row>
    <row r="52" spans="1:15">
      <c r="A52">
        <v>52</v>
      </c>
      <c r="B52" s="44" t="s">
        <v>88</v>
      </c>
      <c r="C52" s="45"/>
      <c r="D52" s="49"/>
      <c r="E52" s="50"/>
      <c r="F52" s="51"/>
      <c r="G52" s="51"/>
      <c r="H52" s="51"/>
      <c r="I52" s="51"/>
      <c r="J52" s="51"/>
      <c r="L52" s="86"/>
      <c r="M52" s="86"/>
      <c r="N52" s="86"/>
    </row>
    <row r="53" spans="1:15">
      <c r="A53">
        <v>53</v>
      </c>
      <c r="B53" s="52" t="s">
        <v>89</v>
      </c>
      <c r="C53" s="45"/>
      <c r="D53" s="49">
        <v>35270</v>
      </c>
      <c r="E53" s="50"/>
      <c r="F53" s="51">
        <v>140558</v>
      </c>
      <c r="G53" s="51"/>
      <c r="H53" s="51">
        <v>139678</v>
      </c>
      <c r="I53" s="51"/>
      <c r="J53" s="61">
        <v>242261</v>
      </c>
      <c r="L53" s="87"/>
      <c r="M53" s="86"/>
      <c r="N53" s="86"/>
    </row>
    <row r="54" spans="1:15" ht="17.25">
      <c r="A54">
        <v>54</v>
      </c>
      <c r="B54" s="52" t="s">
        <v>70</v>
      </c>
      <c r="C54" s="45"/>
      <c r="D54" s="49">
        <v>3913</v>
      </c>
      <c r="E54" s="50"/>
      <c r="F54" s="51">
        <v>4019</v>
      </c>
      <c r="G54" s="51"/>
      <c r="H54" s="51">
        <v>3899</v>
      </c>
      <c r="I54" s="51"/>
      <c r="J54" s="61">
        <v>18696</v>
      </c>
      <c r="L54" s="321"/>
      <c r="M54" s="86"/>
      <c r="N54" s="86"/>
    </row>
    <row r="55" spans="1:15" ht="17.25">
      <c r="A55">
        <v>55</v>
      </c>
      <c r="B55" s="376" t="s">
        <v>952</v>
      </c>
      <c r="C55" s="45"/>
      <c r="D55" s="49">
        <v>0</v>
      </c>
      <c r="E55" s="50"/>
      <c r="F55" s="51">
        <v>0</v>
      </c>
      <c r="G55" s="51"/>
      <c r="H55" s="51">
        <v>0</v>
      </c>
      <c r="I55" s="51"/>
      <c r="J55" s="55">
        <v>20000</v>
      </c>
      <c r="L55" s="321"/>
      <c r="M55" s="86"/>
      <c r="N55" s="86"/>
    </row>
    <row r="56" spans="1:15">
      <c r="A56">
        <v>56</v>
      </c>
      <c r="B56" s="52" t="s">
        <v>44</v>
      </c>
      <c r="C56" s="57"/>
      <c r="D56" s="14">
        <v>19282</v>
      </c>
      <c r="E56" s="58"/>
      <c r="F56" s="14">
        <v>21019</v>
      </c>
      <c r="G56" s="51"/>
      <c r="H56" s="14">
        <v>21019</v>
      </c>
      <c r="I56" s="51"/>
      <c r="J56" s="71">
        <v>22246</v>
      </c>
      <c r="L56" s="89"/>
      <c r="M56" s="86"/>
      <c r="N56" s="86"/>
    </row>
    <row r="57" spans="1:15">
      <c r="A57">
        <v>57</v>
      </c>
      <c r="B57" s="52" t="s">
        <v>229</v>
      </c>
      <c r="C57" s="57"/>
      <c r="D57" s="14">
        <v>0</v>
      </c>
      <c r="E57" s="58"/>
      <c r="F57" s="14">
        <v>0</v>
      </c>
      <c r="G57" s="51"/>
      <c r="H57" s="14">
        <v>0</v>
      </c>
      <c r="I57" s="51"/>
      <c r="J57" s="71">
        <v>0</v>
      </c>
      <c r="L57" s="89"/>
      <c r="M57" s="86"/>
      <c r="N57" s="86"/>
    </row>
    <row r="58" spans="1:15">
      <c r="A58">
        <v>58</v>
      </c>
      <c r="B58" s="59" t="s">
        <v>46</v>
      </c>
      <c r="C58" s="60"/>
      <c r="D58" s="63">
        <f>SUM(D16:D57)</f>
        <v>2695584</v>
      </c>
      <c r="E58" s="68"/>
      <c r="F58" s="61">
        <f>SUM(F16:F57)</f>
        <v>1448782</v>
      </c>
      <c r="G58" s="61"/>
      <c r="H58" s="61">
        <f>SUM(H16:H57)</f>
        <v>1129980</v>
      </c>
      <c r="I58" s="61"/>
      <c r="J58" s="61">
        <f>SUM(J16:J57)</f>
        <v>661056</v>
      </c>
      <c r="L58" s="86"/>
      <c r="M58" s="86"/>
      <c r="N58" s="86"/>
    </row>
    <row r="59" spans="1:15" ht="15.75" thickBot="1">
      <c r="A59">
        <v>59</v>
      </c>
      <c r="B59" s="59" t="s">
        <v>47</v>
      </c>
      <c r="C59" s="60"/>
      <c r="D59" s="69">
        <f>D13-D58</f>
        <v>41799</v>
      </c>
      <c r="E59" s="68"/>
      <c r="F59" s="70">
        <f>F13-F58</f>
        <v>-12781</v>
      </c>
      <c r="G59" s="91"/>
      <c r="H59" s="70">
        <f>H13-H58</f>
        <v>592590</v>
      </c>
      <c r="I59" s="91"/>
      <c r="J59" s="378">
        <f>J13-J58</f>
        <v>2359</v>
      </c>
    </row>
    <row r="60" spans="1:15" ht="15.75" thickTop="1">
      <c r="B60" s="92"/>
      <c r="C60" s="79"/>
      <c r="D60" s="79"/>
      <c r="E60" s="79"/>
      <c r="F60" s="79"/>
      <c r="G60" s="79"/>
      <c r="H60" s="79"/>
      <c r="I60" s="79"/>
      <c r="J60" s="79"/>
    </row>
    <row r="61" spans="1:15">
      <c r="B61" s="72" t="s">
        <v>576</v>
      </c>
      <c r="C61" s="79"/>
      <c r="D61" s="79"/>
      <c r="E61" s="79"/>
      <c r="F61" s="79"/>
      <c r="G61" s="79"/>
      <c r="H61" s="79" t="s">
        <v>827</v>
      </c>
      <c r="I61" s="79"/>
      <c r="J61" s="79"/>
    </row>
    <row r="62" spans="1:15">
      <c r="B62" s="93" t="s">
        <v>577</v>
      </c>
      <c r="C62" s="79"/>
      <c r="D62" s="79"/>
      <c r="E62" s="79"/>
      <c r="F62" s="79"/>
      <c r="G62" s="79"/>
      <c r="H62" s="79" t="s">
        <v>832</v>
      </c>
      <c r="I62" s="79"/>
      <c r="J62" s="79"/>
    </row>
    <row r="63" spans="1:15">
      <c r="B63" s="72" t="s">
        <v>578</v>
      </c>
      <c r="C63" s="79"/>
      <c r="D63" s="79"/>
      <c r="E63" s="79"/>
      <c r="F63" s="79"/>
      <c r="G63" s="79"/>
      <c r="H63" s="79" t="s">
        <v>833</v>
      </c>
      <c r="I63" s="79"/>
      <c r="J63" s="79"/>
    </row>
    <row r="64" spans="1:15">
      <c r="B64" s="72" t="s">
        <v>579</v>
      </c>
      <c r="C64" s="79"/>
      <c r="D64" s="79"/>
      <c r="E64" s="79"/>
      <c r="F64" s="79"/>
      <c r="G64" s="79"/>
      <c r="H64" s="79"/>
      <c r="I64" s="79"/>
      <c r="J64" s="79"/>
    </row>
    <row r="65" spans="2:10">
      <c r="B65" s="79"/>
      <c r="C65" s="86"/>
      <c r="D65" s="86"/>
      <c r="E65" s="79"/>
      <c r="F65" s="79"/>
      <c r="G65" s="79"/>
      <c r="H65" s="79"/>
      <c r="I65" s="79"/>
      <c r="J65" s="79"/>
    </row>
    <row r="66" spans="2:10">
      <c r="B66" s="64" t="s">
        <v>90</v>
      </c>
      <c r="C66" s="94"/>
      <c r="D66" s="94"/>
      <c r="E66" s="81"/>
      <c r="F66" s="81"/>
      <c r="G66" s="81"/>
      <c r="H66" s="81"/>
      <c r="I66" s="81"/>
      <c r="J66" s="81"/>
    </row>
    <row r="67" spans="2:10">
      <c r="B67" s="81"/>
      <c r="C67" s="79"/>
      <c r="D67" s="79"/>
      <c r="E67" s="79"/>
      <c r="F67" s="79"/>
      <c r="G67" s="79"/>
      <c r="H67" s="79"/>
      <c r="I67" s="79"/>
      <c r="J67" s="79"/>
    </row>
    <row r="68" spans="2:10">
      <c r="B68" s="95" t="s">
        <v>91</v>
      </c>
    </row>
    <row r="69" spans="2:10">
      <c r="B69" s="96" t="s">
        <v>92</v>
      </c>
      <c r="C69" s="80"/>
      <c r="D69" s="80"/>
      <c r="E69" s="80"/>
      <c r="F69" s="80"/>
    </row>
    <row r="70" spans="2:10">
      <c r="B70" s="96" t="s">
        <v>93</v>
      </c>
      <c r="C70" s="80"/>
      <c r="D70" s="80"/>
      <c r="E70" s="80"/>
      <c r="F70" s="80"/>
    </row>
    <row r="71" spans="2:10">
      <c r="B71" s="96" t="s">
        <v>94</v>
      </c>
      <c r="C71" s="80"/>
      <c r="D71" s="80"/>
      <c r="E71" s="80"/>
      <c r="F71" s="80"/>
    </row>
    <row r="72" spans="2:10">
      <c r="B72" s="96"/>
      <c r="C72" s="80"/>
      <c r="D72" s="80"/>
      <c r="E72" s="80"/>
      <c r="F72" s="80"/>
    </row>
    <row r="74" spans="2:10">
      <c r="B74" s="84" t="s">
        <v>95</v>
      </c>
    </row>
  </sheetData>
  <printOptions gridLines="1"/>
  <pageMargins left="0.75" right="0" top="0" bottom="0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2" workbookViewId="0">
      <selection activeCell="M16" sqref="M16"/>
    </sheetView>
  </sheetViews>
  <sheetFormatPr defaultRowHeight="15"/>
  <cols>
    <col min="1" max="1" width="3.85546875" customWidth="1"/>
    <col min="2" max="2" width="28.5703125" customWidth="1"/>
    <col min="3" max="3" width="1.85546875" customWidth="1"/>
    <col min="4" max="4" width="12.85546875" customWidth="1"/>
    <col min="5" max="5" width="1.7109375" customWidth="1"/>
    <col min="6" max="6" width="12.28515625" customWidth="1"/>
    <col min="7" max="7" width="1.42578125" customWidth="1"/>
    <col min="8" max="8" width="13.140625" customWidth="1"/>
    <col min="9" max="9" width="2" customWidth="1"/>
    <col min="10" max="10" width="12" customWidth="1"/>
  </cols>
  <sheetData>
    <row r="1" spans="1:10" ht="15.75" thickBot="1">
      <c r="A1">
        <v>1</v>
      </c>
      <c r="B1" s="98" t="s">
        <v>118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102" t="s">
        <v>119</v>
      </c>
      <c r="C3" s="103"/>
      <c r="D3" s="49">
        <v>1883</v>
      </c>
      <c r="E3" s="50"/>
      <c r="F3" s="51">
        <v>700</v>
      </c>
      <c r="G3" s="49"/>
      <c r="H3" s="51">
        <v>1121</v>
      </c>
      <c r="I3" s="49"/>
      <c r="J3" s="51">
        <v>750</v>
      </c>
    </row>
    <row r="4" spans="1:10">
      <c r="A4">
        <v>4</v>
      </c>
      <c r="B4" s="102" t="s">
        <v>120</v>
      </c>
      <c r="C4" s="103"/>
      <c r="D4" s="49">
        <v>300</v>
      </c>
      <c r="E4" s="50"/>
      <c r="F4" s="51">
        <v>300</v>
      </c>
      <c r="G4" s="49"/>
      <c r="H4" s="51">
        <v>300</v>
      </c>
      <c r="I4" s="49"/>
      <c r="J4" s="51">
        <v>300</v>
      </c>
    </row>
    <row r="5" spans="1:10">
      <c r="A5">
        <v>5</v>
      </c>
      <c r="B5" s="102" t="s">
        <v>566</v>
      </c>
      <c r="C5" s="103"/>
      <c r="D5" s="49">
        <v>652</v>
      </c>
      <c r="E5" s="50"/>
      <c r="F5" s="51">
        <v>652</v>
      </c>
      <c r="G5" s="49"/>
      <c r="H5" s="51">
        <v>652</v>
      </c>
      <c r="I5" s="49"/>
      <c r="J5" s="51">
        <v>222</v>
      </c>
    </row>
    <row r="6" spans="1:10">
      <c r="A6">
        <v>6</v>
      </c>
      <c r="B6" s="102" t="s">
        <v>121</v>
      </c>
      <c r="C6" s="103"/>
      <c r="D6" s="49">
        <v>28374</v>
      </c>
      <c r="E6" s="50"/>
      <c r="F6" s="51">
        <v>28000</v>
      </c>
      <c r="G6" s="49"/>
      <c r="H6" s="51">
        <v>28576</v>
      </c>
      <c r="I6" s="51"/>
      <c r="J6" s="51">
        <v>28000</v>
      </c>
    </row>
    <row r="7" spans="1:10">
      <c r="A7">
        <v>7</v>
      </c>
      <c r="B7" s="102" t="s">
        <v>122</v>
      </c>
      <c r="C7" s="103"/>
      <c r="D7" s="49">
        <v>126435</v>
      </c>
      <c r="E7" s="50"/>
      <c r="F7" s="51">
        <v>124000</v>
      </c>
      <c r="G7" s="49"/>
      <c r="H7" s="51">
        <v>130886</v>
      </c>
      <c r="I7" s="51"/>
      <c r="J7" s="61">
        <v>130375</v>
      </c>
    </row>
    <row r="8" spans="1:10">
      <c r="A8">
        <v>8</v>
      </c>
      <c r="B8" s="115" t="s">
        <v>15</v>
      </c>
      <c r="C8" s="103"/>
      <c r="D8" s="123">
        <f>SUM(D3:D7)</f>
        <v>157644</v>
      </c>
      <c r="E8" s="124"/>
      <c r="F8" s="123">
        <f>SUM(F3:F7)</f>
        <v>153652</v>
      </c>
      <c r="G8" s="123"/>
      <c r="H8" s="125">
        <f>SUM(H3:H7)</f>
        <v>161535</v>
      </c>
      <c r="I8" s="125"/>
      <c r="J8" s="125">
        <f>SUM(J3:J7)</f>
        <v>159647</v>
      </c>
    </row>
    <row r="9" spans="1:10">
      <c r="A9">
        <v>9</v>
      </c>
      <c r="B9" s="111" t="s">
        <v>16</v>
      </c>
      <c r="C9" s="103"/>
      <c r="D9" s="126"/>
      <c r="E9" s="127"/>
      <c r="F9" s="126"/>
      <c r="G9" s="126"/>
      <c r="H9" s="128"/>
      <c r="I9" s="126"/>
      <c r="J9" s="128"/>
    </row>
    <row r="10" spans="1:10">
      <c r="A10">
        <v>10</v>
      </c>
      <c r="B10" s="111" t="s">
        <v>17</v>
      </c>
      <c r="C10" s="103"/>
      <c r="D10" s="126"/>
      <c r="E10" s="127"/>
      <c r="F10" s="126"/>
      <c r="G10" s="126"/>
      <c r="H10" s="128"/>
      <c r="I10" s="126"/>
      <c r="J10" s="128"/>
    </row>
    <row r="11" spans="1:10">
      <c r="A11">
        <v>11</v>
      </c>
      <c r="B11" s="102" t="s">
        <v>841</v>
      </c>
      <c r="C11" s="103"/>
      <c r="D11" s="126">
        <v>3504</v>
      </c>
      <c r="E11" s="127"/>
      <c r="F11" s="128">
        <v>3628</v>
      </c>
      <c r="G11" s="126"/>
      <c r="H11" s="128">
        <v>3615</v>
      </c>
      <c r="I11" s="128"/>
      <c r="J11" s="128">
        <v>4032</v>
      </c>
    </row>
    <row r="12" spans="1:10">
      <c r="A12">
        <v>12</v>
      </c>
      <c r="B12" s="102" t="s">
        <v>19</v>
      </c>
      <c r="C12" s="103"/>
      <c r="D12" s="126">
        <v>217</v>
      </c>
      <c r="E12" s="127"/>
      <c r="F12" s="128">
        <v>225</v>
      </c>
      <c r="G12" s="126"/>
      <c r="H12" s="128">
        <v>224</v>
      </c>
      <c r="I12" s="128"/>
      <c r="J12" s="128">
        <v>250</v>
      </c>
    </row>
    <row r="13" spans="1:10">
      <c r="A13">
        <v>13</v>
      </c>
      <c r="B13" s="102" t="s">
        <v>20</v>
      </c>
      <c r="C13" s="103"/>
      <c r="D13" s="126">
        <v>51</v>
      </c>
      <c r="E13" s="127"/>
      <c r="F13" s="128">
        <v>53</v>
      </c>
      <c r="G13" s="126"/>
      <c r="H13" s="128">
        <v>52</v>
      </c>
      <c r="I13" s="128"/>
      <c r="J13" s="128">
        <v>59</v>
      </c>
    </row>
    <row r="14" spans="1:10">
      <c r="A14">
        <v>14</v>
      </c>
      <c r="B14" s="111" t="s">
        <v>22</v>
      </c>
      <c r="C14" s="103"/>
      <c r="D14" s="126"/>
      <c r="E14" s="127"/>
      <c r="F14" s="128"/>
      <c r="G14" s="126"/>
      <c r="H14" s="126"/>
      <c r="I14" s="126"/>
      <c r="J14" s="128"/>
    </row>
    <row r="15" spans="1:10">
      <c r="A15">
        <v>15</v>
      </c>
      <c r="B15" s="102" t="s">
        <v>123</v>
      </c>
      <c r="C15" s="103"/>
      <c r="D15" s="126">
        <v>10</v>
      </c>
      <c r="E15" s="127"/>
      <c r="F15" s="128">
        <v>150</v>
      </c>
      <c r="G15" s="126"/>
      <c r="H15" s="126">
        <v>0</v>
      </c>
      <c r="I15" s="126"/>
      <c r="J15" s="128">
        <v>150</v>
      </c>
    </row>
    <row r="16" spans="1:10">
      <c r="A16">
        <v>16</v>
      </c>
      <c r="B16" s="112" t="s">
        <v>124</v>
      </c>
      <c r="C16" s="103"/>
      <c r="D16" s="126">
        <v>1089</v>
      </c>
      <c r="E16" s="127"/>
      <c r="F16" s="128">
        <v>1800</v>
      </c>
      <c r="G16" s="126"/>
      <c r="H16" s="126">
        <v>1100</v>
      </c>
      <c r="I16" s="126"/>
      <c r="J16" s="128">
        <v>1800</v>
      </c>
    </row>
    <row r="17" spans="1:10">
      <c r="A17">
        <v>17</v>
      </c>
      <c r="B17" s="102" t="s">
        <v>125</v>
      </c>
      <c r="C17" s="103"/>
      <c r="D17" s="126">
        <v>358</v>
      </c>
      <c r="E17" s="127"/>
      <c r="F17" s="128">
        <v>400</v>
      </c>
      <c r="G17" s="126"/>
      <c r="H17" s="126">
        <v>350</v>
      </c>
      <c r="I17" s="126"/>
      <c r="J17" s="128">
        <v>400</v>
      </c>
    </row>
    <row r="18" spans="1:10">
      <c r="A18">
        <v>18</v>
      </c>
      <c r="B18" s="27" t="s">
        <v>693</v>
      </c>
      <c r="C18" s="103"/>
      <c r="D18" s="126">
        <v>421</v>
      </c>
      <c r="E18" s="127"/>
      <c r="F18" s="128">
        <v>506</v>
      </c>
      <c r="G18" s="126"/>
      <c r="H18" s="126">
        <v>505</v>
      </c>
      <c r="I18" s="126"/>
      <c r="J18" s="128">
        <v>581</v>
      </c>
    </row>
    <row r="19" spans="1:10">
      <c r="A19">
        <v>19</v>
      </c>
      <c r="B19" s="107" t="s">
        <v>126</v>
      </c>
      <c r="C19" s="103"/>
      <c r="D19" s="126">
        <v>96</v>
      </c>
      <c r="E19" s="127"/>
      <c r="F19" s="128">
        <v>100</v>
      </c>
      <c r="G19" s="126"/>
      <c r="H19" s="128">
        <v>100</v>
      </c>
      <c r="I19" s="126"/>
      <c r="J19" s="128">
        <v>100</v>
      </c>
    </row>
    <row r="20" spans="1:10">
      <c r="A20">
        <v>20</v>
      </c>
      <c r="B20" s="102" t="s">
        <v>127</v>
      </c>
      <c r="C20" s="103"/>
      <c r="D20" s="126">
        <v>0</v>
      </c>
      <c r="E20" s="127"/>
      <c r="F20" s="128">
        <v>250</v>
      </c>
      <c r="G20" s="126"/>
      <c r="H20" s="128">
        <v>0</v>
      </c>
      <c r="I20" s="126"/>
      <c r="J20" s="128">
        <v>250</v>
      </c>
    </row>
    <row r="21" spans="1:10">
      <c r="A21">
        <v>21</v>
      </c>
      <c r="B21" s="102" t="s">
        <v>128</v>
      </c>
      <c r="C21" s="103"/>
      <c r="D21" s="126">
        <v>4453</v>
      </c>
      <c r="E21" s="127"/>
      <c r="F21" s="128">
        <v>3000</v>
      </c>
      <c r="G21" s="126"/>
      <c r="H21" s="128">
        <v>2000</v>
      </c>
      <c r="I21" s="126"/>
      <c r="J21" s="128">
        <v>3000</v>
      </c>
    </row>
    <row r="22" spans="1:10">
      <c r="A22">
        <v>22</v>
      </c>
      <c r="B22" s="102" t="s">
        <v>129</v>
      </c>
      <c r="C22" s="103"/>
      <c r="D22" s="126">
        <v>360</v>
      </c>
      <c r="E22" s="127"/>
      <c r="F22" s="128">
        <v>400</v>
      </c>
      <c r="G22" s="126"/>
      <c r="H22" s="126">
        <v>365</v>
      </c>
      <c r="I22" s="126"/>
      <c r="J22" s="128">
        <v>400</v>
      </c>
    </row>
    <row r="23" spans="1:10">
      <c r="A23">
        <v>23</v>
      </c>
      <c r="B23" s="102" t="s">
        <v>130</v>
      </c>
      <c r="C23" s="103"/>
      <c r="D23" s="126">
        <v>126649</v>
      </c>
      <c r="E23" s="127"/>
      <c r="F23" s="128">
        <v>124000</v>
      </c>
      <c r="G23" s="126"/>
      <c r="H23" s="128">
        <v>130886</v>
      </c>
      <c r="I23" s="128"/>
      <c r="J23" s="128">
        <v>130375</v>
      </c>
    </row>
    <row r="24" spans="1:10">
      <c r="A24">
        <v>24</v>
      </c>
      <c r="B24" s="107" t="s">
        <v>131</v>
      </c>
      <c r="C24" s="103"/>
      <c r="D24" s="126">
        <v>742</v>
      </c>
      <c r="E24" s="127"/>
      <c r="F24" s="128">
        <v>1500</v>
      </c>
      <c r="G24" s="126"/>
      <c r="H24" s="126">
        <v>1000</v>
      </c>
      <c r="I24" s="126"/>
      <c r="J24" s="128">
        <v>1500</v>
      </c>
    </row>
    <row r="25" spans="1:10">
      <c r="A25">
        <v>25</v>
      </c>
      <c r="B25" s="102" t="s">
        <v>132</v>
      </c>
      <c r="C25" s="103"/>
      <c r="D25" s="126">
        <v>0</v>
      </c>
      <c r="E25" s="127"/>
      <c r="F25" s="128">
        <v>500</v>
      </c>
      <c r="G25" s="126"/>
      <c r="H25" s="128">
        <v>0</v>
      </c>
      <c r="I25" s="128"/>
      <c r="J25" s="128">
        <v>500</v>
      </c>
    </row>
    <row r="26" spans="1:10">
      <c r="A26">
        <v>26</v>
      </c>
      <c r="B26" s="102" t="s">
        <v>133</v>
      </c>
      <c r="C26" s="103"/>
      <c r="D26" s="126">
        <v>574</v>
      </c>
      <c r="E26" s="127"/>
      <c r="F26" s="128">
        <v>700</v>
      </c>
      <c r="G26" s="126"/>
      <c r="H26" s="126">
        <v>543</v>
      </c>
      <c r="I26" s="126"/>
      <c r="J26" s="128">
        <v>700</v>
      </c>
    </row>
    <row r="27" spans="1:10">
      <c r="A27">
        <v>27</v>
      </c>
      <c r="B27" s="111" t="s">
        <v>41</v>
      </c>
      <c r="C27" s="103"/>
      <c r="D27" s="126"/>
      <c r="E27" s="127"/>
      <c r="F27" s="128"/>
      <c r="G27" s="126"/>
      <c r="H27" s="126"/>
      <c r="I27" s="126"/>
      <c r="J27" s="128"/>
    </row>
    <row r="28" spans="1:10">
      <c r="A28">
        <v>28</v>
      </c>
      <c r="B28" s="102" t="s">
        <v>134</v>
      </c>
      <c r="C28" s="103"/>
      <c r="D28" s="126">
        <v>2303</v>
      </c>
      <c r="E28" s="127"/>
      <c r="F28" s="128">
        <v>2303</v>
      </c>
      <c r="G28" s="126"/>
      <c r="H28" s="126">
        <v>2303</v>
      </c>
      <c r="I28" s="126"/>
      <c r="J28" s="128">
        <v>2303</v>
      </c>
    </row>
    <row r="29" spans="1:10">
      <c r="A29">
        <v>29</v>
      </c>
      <c r="B29" s="102" t="s">
        <v>135</v>
      </c>
      <c r="C29" s="103"/>
      <c r="D29" s="126">
        <v>0</v>
      </c>
      <c r="E29" s="127"/>
      <c r="F29" s="128">
        <v>0</v>
      </c>
      <c r="G29" s="126"/>
      <c r="H29" s="126">
        <v>0</v>
      </c>
      <c r="I29" s="126"/>
      <c r="J29" s="128"/>
    </row>
    <row r="30" spans="1:10">
      <c r="A30">
        <v>30</v>
      </c>
      <c r="B30" s="114" t="s">
        <v>136</v>
      </c>
      <c r="C30" s="103"/>
      <c r="D30" s="126">
        <v>10000</v>
      </c>
      <c r="E30" s="127"/>
      <c r="F30" s="128">
        <v>10000</v>
      </c>
      <c r="G30" s="128"/>
      <c r="H30" s="128">
        <v>10000</v>
      </c>
      <c r="I30" s="126"/>
      <c r="J30" s="130">
        <v>13247</v>
      </c>
    </row>
    <row r="31" spans="1:10">
      <c r="A31">
        <v>31</v>
      </c>
      <c r="B31" s="115" t="s">
        <v>46</v>
      </c>
      <c r="C31" s="110"/>
      <c r="D31" s="131">
        <f>SUM(D11:D30)</f>
        <v>150827</v>
      </c>
      <c r="E31" s="132"/>
      <c r="F31" s="131">
        <f>SUM(F11:F30)</f>
        <v>149515</v>
      </c>
      <c r="G31" s="131"/>
      <c r="H31" s="129">
        <f>SUM(H11:H30)</f>
        <v>153043</v>
      </c>
      <c r="I31" s="129"/>
      <c r="J31" s="129">
        <f>SUM(J11:J30)</f>
        <v>159647</v>
      </c>
    </row>
    <row r="32" spans="1:10" ht="15.75" thickBot="1">
      <c r="A32">
        <v>32</v>
      </c>
      <c r="B32" s="115" t="s">
        <v>47</v>
      </c>
      <c r="C32" s="110"/>
      <c r="D32" s="133">
        <f>D8-D31</f>
        <v>6817</v>
      </c>
      <c r="E32" s="132"/>
      <c r="F32" s="133">
        <f>F8-F31</f>
        <v>4137</v>
      </c>
      <c r="G32" s="131"/>
      <c r="H32" s="133">
        <f>H8-H31</f>
        <v>8492</v>
      </c>
      <c r="I32" s="131"/>
      <c r="J32" s="134">
        <f>J8-J31</f>
        <v>0</v>
      </c>
    </row>
    <row r="33" spans="1:10" ht="15.75" thickTop="1">
      <c r="B33" s="115"/>
      <c r="C33" s="110"/>
      <c r="D33" s="135"/>
      <c r="E33" s="132"/>
      <c r="F33" s="135"/>
      <c r="G33" s="131"/>
      <c r="H33" s="135"/>
      <c r="I33" s="131"/>
      <c r="J33" s="136"/>
    </row>
    <row r="34" spans="1:10">
      <c r="B34" s="82"/>
      <c r="C34" s="82"/>
      <c r="D34" s="82"/>
      <c r="E34" s="82"/>
      <c r="F34" s="82"/>
      <c r="G34" s="82"/>
      <c r="H34" s="82"/>
      <c r="I34" s="82"/>
      <c r="J34" s="82"/>
    </row>
    <row r="35" spans="1:10">
      <c r="A35" t="s">
        <v>75</v>
      </c>
      <c r="B35" s="80" t="s">
        <v>761</v>
      </c>
      <c r="C35" s="80"/>
      <c r="D35" s="80"/>
      <c r="E35" s="80"/>
      <c r="F35" s="80"/>
      <c r="G35" s="80"/>
      <c r="H35" s="80"/>
      <c r="I35" s="80"/>
      <c r="J35" s="80"/>
    </row>
    <row r="36" spans="1:10">
      <c r="A36" t="s">
        <v>75</v>
      </c>
      <c r="B36" s="80" t="s">
        <v>762</v>
      </c>
      <c r="C36" s="80"/>
      <c r="D36" s="80"/>
      <c r="E36" s="80"/>
      <c r="F36" s="80"/>
      <c r="G36" s="80"/>
      <c r="H36" s="80"/>
      <c r="I36" s="80"/>
      <c r="J36" s="80"/>
    </row>
    <row r="37" spans="1:10">
      <c r="A37" t="s">
        <v>75</v>
      </c>
      <c r="B37" s="137" t="s">
        <v>137</v>
      </c>
      <c r="C37" s="137"/>
      <c r="D37" s="137"/>
      <c r="E37" s="137"/>
      <c r="F37" s="137"/>
      <c r="G37" s="137"/>
      <c r="H37" s="137"/>
      <c r="I37" s="80"/>
      <c r="J37" s="80"/>
    </row>
    <row r="38" spans="1:10">
      <c r="B38" s="102"/>
      <c r="C38" s="85"/>
      <c r="D38" s="85"/>
      <c r="E38" s="85"/>
      <c r="F38" s="85"/>
      <c r="G38" s="85"/>
      <c r="H38" s="80"/>
      <c r="I38" s="80"/>
      <c r="J38" s="80"/>
    </row>
    <row r="39" spans="1:10">
      <c r="B39" s="102"/>
      <c r="C39" s="85"/>
      <c r="D39" s="85"/>
      <c r="E39" s="85"/>
      <c r="F39" s="85"/>
      <c r="G39" s="85"/>
      <c r="H39" s="80"/>
      <c r="I39" s="80"/>
      <c r="J39" s="80"/>
    </row>
    <row r="40" spans="1:10">
      <c r="B40" s="102"/>
      <c r="C40" s="85"/>
      <c r="D40" s="85"/>
      <c r="E40" s="85"/>
      <c r="F40" s="85"/>
      <c r="G40" s="85"/>
      <c r="H40" s="80"/>
      <c r="I40" s="80"/>
      <c r="J40" s="80"/>
    </row>
    <row r="41" spans="1:10">
      <c r="B41" s="122" t="s">
        <v>138</v>
      </c>
      <c r="C41" s="86"/>
      <c r="D41" s="86"/>
      <c r="E41" s="86"/>
      <c r="F41" s="86"/>
      <c r="G41" s="86"/>
    </row>
  </sheetData>
  <printOptions gridLines="1"/>
  <pageMargins left="0.75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43" workbookViewId="0">
      <selection activeCell="B73" sqref="B73"/>
    </sheetView>
  </sheetViews>
  <sheetFormatPr defaultRowHeight="15"/>
  <cols>
    <col min="1" max="1" width="3.85546875" customWidth="1"/>
    <col min="2" max="2" width="38.5703125" customWidth="1"/>
    <col min="3" max="3" width="1.5703125" customWidth="1"/>
    <col min="4" max="4" width="12.7109375" customWidth="1"/>
    <col min="5" max="5" width="1.42578125" customWidth="1"/>
    <col min="6" max="6" width="12.7109375" customWidth="1"/>
    <col min="7" max="7" width="1.42578125" customWidth="1"/>
    <col min="8" max="8" width="11.5703125" customWidth="1"/>
    <col min="9" max="9" width="1.42578125" customWidth="1"/>
    <col min="10" max="10" width="13.5703125" customWidth="1"/>
  </cols>
  <sheetData>
    <row r="1" spans="1:10" ht="15.75" thickBot="1">
      <c r="A1">
        <v>1</v>
      </c>
      <c r="B1" s="98" t="s">
        <v>512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100" t="s">
        <v>1</v>
      </c>
      <c r="C2" s="101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102" t="s">
        <v>96</v>
      </c>
      <c r="C3" s="103"/>
      <c r="D3" s="49">
        <v>139549</v>
      </c>
      <c r="E3" s="49"/>
      <c r="F3" s="51">
        <v>135000</v>
      </c>
      <c r="G3" s="51"/>
      <c r="H3" s="51">
        <v>135000</v>
      </c>
      <c r="I3" s="51"/>
      <c r="J3" s="51">
        <v>135000</v>
      </c>
    </row>
    <row r="4" spans="1:10">
      <c r="A4">
        <v>4</v>
      </c>
      <c r="B4" s="104" t="s">
        <v>97</v>
      </c>
      <c r="C4" s="103"/>
      <c r="D4" s="49">
        <v>129049</v>
      </c>
      <c r="E4" s="49"/>
      <c r="F4" s="51">
        <v>104445</v>
      </c>
      <c r="G4" s="51"/>
      <c r="H4" s="51">
        <v>104445</v>
      </c>
      <c r="I4" s="51"/>
      <c r="J4" s="61">
        <v>189960</v>
      </c>
    </row>
    <row r="5" spans="1:10">
      <c r="A5">
        <v>5</v>
      </c>
      <c r="B5" s="104" t="s">
        <v>878</v>
      </c>
      <c r="C5" s="103"/>
      <c r="D5" s="49">
        <v>0</v>
      </c>
      <c r="E5" s="49"/>
      <c r="F5" s="51">
        <v>0</v>
      </c>
      <c r="G5" s="51"/>
      <c r="H5" s="51">
        <v>3161</v>
      </c>
      <c r="I5" s="51"/>
      <c r="J5" s="51">
        <v>0</v>
      </c>
    </row>
    <row r="6" spans="1:10">
      <c r="A6">
        <v>6</v>
      </c>
      <c r="B6" s="102" t="s">
        <v>98</v>
      </c>
      <c r="C6" s="103"/>
      <c r="D6" s="49">
        <v>26707</v>
      </c>
      <c r="E6" s="49"/>
      <c r="F6" s="51">
        <v>26000</v>
      </c>
      <c r="G6" s="51"/>
      <c r="H6" s="51">
        <v>25500</v>
      </c>
      <c r="I6" s="51"/>
      <c r="J6" s="51">
        <v>25500</v>
      </c>
    </row>
    <row r="7" spans="1:10">
      <c r="A7">
        <v>7</v>
      </c>
      <c r="B7" s="102" t="s">
        <v>99</v>
      </c>
      <c r="C7" s="103"/>
      <c r="D7" s="49">
        <v>1585</v>
      </c>
      <c r="E7" s="49"/>
      <c r="F7" s="51">
        <v>1000</v>
      </c>
      <c r="G7" s="51"/>
      <c r="H7" s="51">
        <v>1400</v>
      </c>
      <c r="I7" s="51"/>
      <c r="J7" s="51">
        <v>1200</v>
      </c>
    </row>
    <row r="8" spans="1:10">
      <c r="A8">
        <v>8</v>
      </c>
      <c r="B8" s="102" t="s">
        <v>100</v>
      </c>
      <c r="C8" s="103"/>
      <c r="D8" s="49">
        <v>770</v>
      </c>
      <c r="E8" s="49"/>
      <c r="F8" s="51">
        <v>500</v>
      </c>
      <c r="G8" s="51"/>
      <c r="H8" s="51">
        <v>815</v>
      </c>
      <c r="I8" s="51"/>
      <c r="J8" s="51">
        <v>500</v>
      </c>
    </row>
    <row r="9" spans="1:10">
      <c r="A9">
        <v>9</v>
      </c>
      <c r="B9" s="102" t="s">
        <v>101</v>
      </c>
      <c r="C9" s="103"/>
      <c r="D9" s="49">
        <v>5370</v>
      </c>
      <c r="E9" s="49"/>
      <c r="F9" s="51">
        <v>4000</v>
      </c>
      <c r="G9" s="51"/>
      <c r="H9" s="51">
        <v>4840</v>
      </c>
      <c r="I9" s="51"/>
      <c r="J9" s="51">
        <v>4000</v>
      </c>
    </row>
    <row r="10" spans="1:10">
      <c r="A10">
        <v>10</v>
      </c>
      <c r="B10" s="102" t="s">
        <v>102</v>
      </c>
      <c r="C10" s="103"/>
      <c r="D10" s="49">
        <v>800</v>
      </c>
      <c r="E10" s="49"/>
      <c r="F10" s="51">
        <v>600</v>
      </c>
      <c r="G10" s="51"/>
      <c r="H10" s="51">
        <v>1100</v>
      </c>
      <c r="I10" s="51"/>
      <c r="J10" s="51">
        <v>600</v>
      </c>
    </row>
    <row r="11" spans="1:10">
      <c r="A11">
        <v>11</v>
      </c>
      <c r="B11" s="102" t="s">
        <v>103</v>
      </c>
      <c r="C11" s="103"/>
      <c r="D11" s="49">
        <v>79060</v>
      </c>
      <c r="E11" s="49"/>
      <c r="F11" s="51">
        <v>30000</v>
      </c>
      <c r="G11" s="51"/>
      <c r="H11" s="61">
        <v>111287</v>
      </c>
      <c r="I11" s="51"/>
      <c r="J11" s="51">
        <v>30000</v>
      </c>
    </row>
    <row r="12" spans="1:10">
      <c r="A12">
        <v>12</v>
      </c>
      <c r="B12" s="102" t="s">
        <v>567</v>
      </c>
      <c r="C12" s="103"/>
      <c r="D12" s="49"/>
      <c r="E12" s="49"/>
      <c r="F12" s="51"/>
      <c r="G12" s="51"/>
      <c r="H12" s="51"/>
      <c r="I12" s="51"/>
      <c r="J12" s="51"/>
    </row>
    <row r="13" spans="1:10">
      <c r="A13">
        <v>13</v>
      </c>
      <c r="B13" s="107" t="s">
        <v>765</v>
      </c>
      <c r="C13" s="103"/>
      <c r="D13" s="51">
        <v>19282</v>
      </c>
      <c r="E13" s="51"/>
      <c r="F13" s="51">
        <v>21019</v>
      </c>
      <c r="G13" s="51"/>
      <c r="H13" s="51">
        <v>21019</v>
      </c>
      <c r="I13" s="49"/>
      <c r="J13" s="51">
        <v>22246</v>
      </c>
    </row>
    <row r="14" spans="1:10">
      <c r="A14">
        <v>14</v>
      </c>
      <c r="B14" s="107" t="s">
        <v>766</v>
      </c>
      <c r="C14" s="103"/>
      <c r="D14" s="51">
        <v>19282</v>
      </c>
      <c r="E14" s="51"/>
      <c r="F14" s="51">
        <v>21019</v>
      </c>
      <c r="G14" s="51"/>
      <c r="H14" s="51">
        <v>21019</v>
      </c>
      <c r="I14" s="49"/>
      <c r="J14" s="51">
        <v>22246</v>
      </c>
    </row>
    <row r="15" spans="1:10">
      <c r="A15">
        <v>15</v>
      </c>
      <c r="B15" s="107" t="s">
        <v>767</v>
      </c>
      <c r="C15" s="103"/>
      <c r="D15" s="51">
        <v>19282</v>
      </c>
      <c r="E15" s="51"/>
      <c r="F15" s="51">
        <v>21019</v>
      </c>
      <c r="G15" s="51"/>
      <c r="H15" s="51">
        <v>21019</v>
      </c>
      <c r="I15" s="49"/>
      <c r="J15" s="51">
        <v>22246</v>
      </c>
    </row>
    <row r="16" spans="1:10">
      <c r="A16">
        <v>16</v>
      </c>
      <c r="B16" s="388" t="s">
        <v>968</v>
      </c>
      <c r="C16" s="103"/>
      <c r="D16" s="51">
        <v>19282</v>
      </c>
      <c r="E16" s="51"/>
      <c r="F16" s="51">
        <v>21019</v>
      </c>
      <c r="G16" s="51"/>
      <c r="H16" s="51">
        <v>21019</v>
      </c>
      <c r="I16" s="49"/>
      <c r="J16" s="55">
        <v>64066</v>
      </c>
    </row>
    <row r="17" spans="1:10">
      <c r="A17">
        <v>17</v>
      </c>
      <c r="B17" s="388" t="s">
        <v>967</v>
      </c>
      <c r="C17" s="103"/>
      <c r="D17" s="51"/>
      <c r="E17" s="51"/>
      <c r="F17" s="51"/>
      <c r="G17" s="51"/>
      <c r="H17" s="51"/>
      <c r="I17" s="49"/>
      <c r="J17" s="51"/>
    </row>
    <row r="18" spans="1:10">
      <c r="A18">
        <v>18</v>
      </c>
      <c r="B18" s="148" t="s">
        <v>914</v>
      </c>
      <c r="C18" s="103"/>
      <c r="D18" s="51">
        <v>0</v>
      </c>
      <c r="E18" s="51"/>
      <c r="F18" s="51">
        <v>1000000</v>
      </c>
      <c r="G18" s="51"/>
      <c r="H18" s="51">
        <v>0</v>
      </c>
      <c r="I18" s="49"/>
      <c r="J18" s="61">
        <v>875000</v>
      </c>
    </row>
    <row r="19" spans="1:10">
      <c r="A19">
        <v>19</v>
      </c>
      <c r="B19" s="148" t="s">
        <v>915</v>
      </c>
      <c r="C19" s="103"/>
      <c r="D19" s="51"/>
      <c r="E19" s="51"/>
      <c r="F19" s="51"/>
      <c r="G19" s="51"/>
      <c r="H19" s="51"/>
      <c r="I19" s="49"/>
      <c r="J19" s="61"/>
    </row>
    <row r="20" spans="1:10">
      <c r="A20">
        <v>20</v>
      </c>
      <c r="B20" s="107" t="s">
        <v>768</v>
      </c>
      <c r="C20" s="103"/>
      <c r="D20" s="51">
        <v>3575</v>
      </c>
      <c r="E20" s="51"/>
      <c r="F20" s="51">
        <v>1500</v>
      </c>
      <c r="G20" s="51"/>
      <c r="H20" s="51">
        <v>14605</v>
      </c>
      <c r="I20" s="49"/>
      <c r="J20" s="51">
        <v>1500</v>
      </c>
    </row>
    <row r="21" spans="1:10">
      <c r="A21">
        <v>21</v>
      </c>
      <c r="B21" s="107" t="s">
        <v>573</v>
      </c>
      <c r="C21" s="103"/>
      <c r="D21" s="51"/>
      <c r="E21" s="51"/>
      <c r="F21" s="51"/>
      <c r="G21" s="51"/>
      <c r="H21" s="51"/>
      <c r="I21" s="49"/>
      <c r="J21" s="51"/>
    </row>
    <row r="22" spans="1:10">
      <c r="A22">
        <v>22</v>
      </c>
      <c r="B22" s="148" t="s">
        <v>572</v>
      </c>
      <c r="C22" s="108"/>
      <c r="D22" s="51">
        <v>0</v>
      </c>
      <c r="E22" s="51"/>
      <c r="F22" s="61">
        <v>90000</v>
      </c>
      <c r="G22" s="51"/>
      <c r="H22" s="51">
        <v>0</v>
      </c>
      <c r="I22" s="51"/>
      <c r="J22" s="61">
        <v>82062</v>
      </c>
    </row>
    <row r="23" spans="1:10">
      <c r="A23">
        <v>23</v>
      </c>
      <c r="B23" s="148" t="s">
        <v>908</v>
      </c>
      <c r="C23" s="108"/>
      <c r="D23" s="51"/>
      <c r="E23" s="51"/>
      <c r="F23" s="61"/>
      <c r="G23" s="51"/>
      <c r="H23" s="51"/>
      <c r="I23" s="51"/>
      <c r="J23" s="61"/>
    </row>
    <row r="24" spans="1:10">
      <c r="A24">
        <v>24</v>
      </c>
      <c r="B24" s="109" t="s">
        <v>15</v>
      </c>
      <c r="C24" s="110"/>
      <c r="D24" s="63">
        <f>SUM(D3:D22)</f>
        <v>463593</v>
      </c>
      <c r="E24" s="68"/>
      <c r="F24" s="61">
        <f>SUM(F3:F22)</f>
        <v>1477121</v>
      </c>
      <c r="G24" s="61"/>
      <c r="H24" s="61">
        <f>SUM(H3:H23)</f>
        <v>486229</v>
      </c>
      <c r="I24" s="61"/>
      <c r="J24" s="61">
        <f>SUM(J3:J23)</f>
        <v>1476126</v>
      </c>
    </row>
    <row r="25" spans="1:10">
      <c r="A25">
        <v>25</v>
      </c>
      <c r="B25" s="111" t="s">
        <v>16</v>
      </c>
      <c r="C25" s="103"/>
      <c r="D25" s="49"/>
      <c r="E25" s="50"/>
      <c r="F25" s="51"/>
      <c r="G25" s="51"/>
      <c r="H25" s="51"/>
      <c r="I25" s="51"/>
      <c r="J25" s="51"/>
    </row>
    <row r="26" spans="1:10">
      <c r="A26">
        <v>26</v>
      </c>
      <c r="B26" s="111" t="s">
        <v>17</v>
      </c>
      <c r="C26" s="103"/>
      <c r="D26" s="49"/>
      <c r="E26" s="50"/>
      <c r="F26" s="51"/>
      <c r="G26" s="51"/>
      <c r="H26" s="51"/>
      <c r="I26" s="51"/>
      <c r="J26" s="51"/>
    </row>
    <row r="27" spans="1:10">
      <c r="A27">
        <v>27</v>
      </c>
      <c r="B27" s="102" t="s">
        <v>842</v>
      </c>
      <c r="C27" s="103"/>
      <c r="D27" s="49">
        <v>219282</v>
      </c>
      <c r="E27" s="50"/>
      <c r="F27" s="51">
        <v>237599</v>
      </c>
      <c r="G27" s="51"/>
      <c r="H27" s="51">
        <v>236622</v>
      </c>
      <c r="I27" s="51"/>
      <c r="J27" s="51">
        <v>252578</v>
      </c>
    </row>
    <row r="28" spans="1:10">
      <c r="A28">
        <v>28</v>
      </c>
      <c r="B28" s="102" t="s">
        <v>764</v>
      </c>
      <c r="C28" s="103"/>
      <c r="D28" s="49">
        <v>2332</v>
      </c>
      <c r="E28" s="50"/>
      <c r="F28" s="51">
        <v>2000</v>
      </c>
      <c r="G28" s="51"/>
      <c r="H28" s="51">
        <v>2500</v>
      </c>
      <c r="I28" s="51"/>
      <c r="J28" s="51">
        <v>2500</v>
      </c>
    </row>
    <row r="29" spans="1:10">
      <c r="A29">
        <v>29</v>
      </c>
      <c r="B29" s="102" t="s">
        <v>104</v>
      </c>
      <c r="C29" s="103"/>
      <c r="D29" s="49">
        <v>12442</v>
      </c>
      <c r="E29" s="50"/>
      <c r="F29" s="51">
        <v>14855</v>
      </c>
      <c r="G29" s="51"/>
      <c r="H29" s="51">
        <v>14826</v>
      </c>
      <c r="I29" s="51"/>
      <c r="J29" s="51">
        <v>15690</v>
      </c>
    </row>
    <row r="30" spans="1:10">
      <c r="A30">
        <v>30</v>
      </c>
      <c r="B30" s="102" t="s">
        <v>20</v>
      </c>
      <c r="C30" s="103"/>
      <c r="D30" s="49">
        <v>2910</v>
      </c>
      <c r="E30" s="50"/>
      <c r="F30" s="51">
        <v>3474</v>
      </c>
      <c r="G30" s="51"/>
      <c r="H30" s="51">
        <v>3467</v>
      </c>
      <c r="I30" s="51"/>
      <c r="J30" s="51">
        <v>3669</v>
      </c>
    </row>
    <row r="31" spans="1:10">
      <c r="A31">
        <v>31</v>
      </c>
      <c r="B31" s="102" t="s">
        <v>21</v>
      </c>
      <c r="C31" s="103"/>
      <c r="D31" s="49">
        <v>12320</v>
      </c>
      <c r="E31" s="50"/>
      <c r="F31" s="51">
        <v>13440</v>
      </c>
      <c r="G31" s="51"/>
      <c r="H31" s="51">
        <v>14347</v>
      </c>
      <c r="I31" s="51"/>
      <c r="J31" s="51">
        <v>14249</v>
      </c>
    </row>
    <row r="32" spans="1:10">
      <c r="A32">
        <v>32</v>
      </c>
      <c r="B32" s="102" t="s">
        <v>568</v>
      </c>
      <c r="C32" s="103"/>
      <c r="D32" s="49">
        <v>48912</v>
      </c>
      <c r="E32" s="50"/>
      <c r="F32" s="51">
        <v>50268</v>
      </c>
      <c r="G32" s="51"/>
      <c r="H32" s="51">
        <v>46093</v>
      </c>
      <c r="I32" s="51"/>
      <c r="J32" s="51">
        <v>47514</v>
      </c>
    </row>
    <row r="33" spans="1:10">
      <c r="A33">
        <v>33</v>
      </c>
      <c r="B33" s="111" t="s">
        <v>22</v>
      </c>
      <c r="C33" s="103"/>
      <c r="D33" s="49"/>
      <c r="E33" s="50"/>
      <c r="F33" s="51"/>
      <c r="G33" s="51"/>
      <c r="H33" s="51"/>
      <c r="I33" s="51"/>
      <c r="J33" s="51"/>
    </row>
    <row r="34" spans="1:10">
      <c r="A34">
        <v>34</v>
      </c>
      <c r="B34" s="107" t="s">
        <v>569</v>
      </c>
      <c r="C34" s="108"/>
      <c r="D34" s="51">
        <v>779</v>
      </c>
      <c r="E34" s="58"/>
      <c r="F34" s="51">
        <v>1955</v>
      </c>
      <c r="G34" s="51"/>
      <c r="H34" s="51">
        <v>1200</v>
      </c>
      <c r="I34" s="51"/>
      <c r="J34" s="51">
        <v>1500</v>
      </c>
    </row>
    <row r="35" spans="1:10">
      <c r="A35">
        <v>35</v>
      </c>
      <c r="B35" s="107" t="s">
        <v>105</v>
      </c>
      <c r="C35" s="103"/>
      <c r="D35" s="49">
        <v>366</v>
      </c>
      <c r="E35" s="50"/>
      <c r="F35" s="51">
        <v>450</v>
      </c>
      <c r="G35" s="51"/>
      <c r="H35" s="51">
        <v>391</v>
      </c>
      <c r="I35" s="51"/>
      <c r="J35" s="51">
        <v>450</v>
      </c>
    </row>
    <row r="36" spans="1:10">
      <c r="A36">
        <v>36</v>
      </c>
      <c r="B36" s="102" t="s">
        <v>574</v>
      </c>
      <c r="C36" s="103"/>
      <c r="D36" s="49">
        <v>9295</v>
      </c>
      <c r="E36" s="50"/>
      <c r="F36" s="51">
        <v>8400</v>
      </c>
      <c r="G36" s="51"/>
      <c r="H36" s="51">
        <v>8400</v>
      </c>
      <c r="I36" s="51"/>
      <c r="J36" s="51">
        <v>8400</v>
      </c>
    </row>
    <row r="37" spans="1:10">
      <c r="A37">
        <v>37</v>
      </c>
      <c r="B37" s="102" t="s">
        <v>575</v>
      </c>
      <c r="C37" s="103"/>
      <c r="D37" s="49"/>
      <c r="E37" s="50"/>
      <c r="F37" s="51"/>
      <c r="G37" s="51"/>
      <c r="H37" s="51"/>
      <c r="I37" s="51"/>
      <c r="J37" s="51"/>
    </row>
    <row r="38" spans="1:10">
      <c r="A38">
        <v>38</v>
      </c>
      <c r="B38" s="102" t="s">
        <v>106</v>
      </c>
      <c r="C38" s="103"/>
      <c r="D38" s="49">
        <v>8146</v>
      </c>
      <c r="E38" s="50"/>
      <c r="F38" s="51">
        <v>4000</v>
      </c>
      <c r="G38" s="51"/>
      <c r="H38" s="51">
        <v>3850</v>
      </c>
      <c r="I38" s="51"/>
      <c r="J38" s="51">
        <v>4000</v>
      </c>
    </row>
    <row r="39" spans="1:10">
      <c r="A39">
        <v>39</v>
      </c>
      <c r="B39" s="102" t="s">
        <v>107</v>
      </c>
      <c r="C39" s="103"/>
      <c r="D39" s="49"/>
      <c r="E39" s="50"/>
      <c r="F39" s="51"/>
      <c r="G39" s="51"/>
      <c r="H39" s="51"/>
      <c r="I39" s="51"/>
      <c r="J39" s="51"/>
    </row>
    <row r="40" spans="1:10">
      <c r="A40">
        <v>40</v>
      </c>
      <c r="B40" s="102" t="s">
        <v>108</v>
      </c>
      <c r="C40" s="103"/>
      <c r="D40" s="49">
        <v>2778</v>
      </c>
      <c r="E40" s="50"/>
      <c r="F40" s="51">
        <v>9000</v>
      </c>
      <c r="G40" s="51"/>
      <c r="H40" s="51">
        <v>1500</v>
      </c>
      <c r="I40" s="51"/>
      <c r="J40" s="51">
        <v>9000</v>
      </c>
    </row>
    <row r="41" spans="1:10">
      <c r="A41">
        <v>41</v>
      </c>
      <c r="B41" s="102" t="s">
        <v>109</v>
      </c>
      <c r="C41" s="103"/>
      <c r="D41" s="49">
        <v>138</v>
      </c>
      <c r="E41" s="50"/>
      <c r="F41" s="51">
        <v>500</v>
      </c>
      <c r="G41" s="51"/>
      <c r="H41" s="51">
        <v>250</v>
      </c>
      <c r="I41" s="51"/>
      <c r="J41" s="51">
        <v>500</v>
      </c>
    </row>
    <row r="42" spans="1:10">
      <c r="A42">
        <v>42</v>
      </c>
      <c r="B42" s="107" t="s">
        <v>877</v>
      </c>
      <c r="C42" s="108"/>
      <c r="D42" s="51">
        <v>2058</v>
      </c>
      <c r="E42" s="58"/>
      <c r="F42" s="51">
        <v>2200</v>
      </c>
      <c r="G42" s="51"/>
      <c r="H42" s="51">
        <v>1950</v>
      </c>
      <c r="I42" s="51"/>
      <c r="J42" s="51">
        <v>2200</v>
      </c>
    </row>
    <row r="43" spans="1:10">
      <c r="A43">
        <v>43</v>
      </c>
      <c r="B43" s="102" t="s">
        <v>110</v>
      </c>
      <c r="C43" s="103"/>
      <c r="D43" s="49">
        <v>8621</v>
      </c>
      <c r="E43" s="50"/>
      <c r="F43" s="51">
        <v>7200</v>
      </c>
      <c r="G43" s="51"/>
      <c r="H43" s="51">
        <v>7121</v>
      </c>
      <c r="I43" s="51"/>
      <c r="J43" s="51">
        <v>7200</v>
      </c>
    </row>
    <row r="44" spans="1:10">
      <c r="A44">
        <v>44</v>
      </c>
      <c r="B44" s="27" t="s">
        <v>695</v>
      </c>
      <c r="C44" s="103"/>
      <c r="D44" s="49">
        <v>13126</v>
      </c>
      <c r="E44" s="50"/>
      <c r="F44" s="51">
        <v>15751</v>
      </c>
      <c r="G44" s="51"/>
      <c r="H44" s="51">
        <v>16047</v>
      </c>
      <c r="I44" s="51"/>
      <c r="J44" s="51">
        <v>18937</v>
      </c>
    </row>
    <row r="45" spans="1:10">
      <c r="A45">
        <v>45</v>
      </c>
      <c r="B45" s="27" t="s">
        <v>111</v>
      </c>
      <c r="C45" s="103"/>
      <c r="D45" s="49"/>
      <c r="E45" s="50"/>
      <c r="F45" s="51"/>
      <c r="G45" s="51"/>
      <c r="H45" s="51"/>
      <c r="I45" s="51"/>
      <c r="J45" s="61"/>
    </row>
    <row r="46" spans="1:10">
      <c r="A46">
        <v>46</v>
      </c>
      <c r="B46" s="102" t="s">
        <v>60</v>
      </c>
      <c r="C46" s="103"/>
      <c r="D46" s="49">
        <v>10352</v>
      </c>
      <c r="E46" s="50"/>
      <c r="F46" s="51">
        <v>11000</v>
      </c>
      <c r="G46" s="51"/>
      <c r="H46" s="51">
        <v>9900</v>
      </c>
      <c r="I46" s="51"/>
      <c r="J46" s="51">
        <v>11000</v>
      </c>
    </row>
    <row r="47" spans="1:10">
      <c r="A47">
        <v>47</v>
      </c>
      <c r="B47" s="102" t="s">
        <v>112</v>
      </c>
      <c r="C47" s="103"/>
      <c r="D47" s="49">
        <v>1997</v>
      </c>
      <c r="E47" s="50"/>
      <c r="F47" s="51">
        <v>2000</v>
      </c>
      <c r="G47" s="51"/>
      <c r="H47" s="51">
        <v>2000</v>
      </c>
      <c r="I47" s="51"/>
      <c r="J47" s="51">
        <v>2000</v>
      </c>
    </row>
    <row r="48" spans="1:10">
      <c r="A48">
        <v>48</v>
      </c>
      <c r="B48" s="112" t="s">
        <v>570</v>
      </c>
      <c r="C48" s="103"/>
      <c r="D48" s="49">
        <v>2051</v>
      </c>
      <c r="E48" s="50"/>
      <c r="F48" s="51">
        <v>1000</v>
      </c>
      <c r="G48" s="51"/>
      <c r="H48" s="51">
        <v>2244</v>
      </c>
      <c r="I48" s="51"/>
      <c r="J48" s="55">
        <v>10000</v>
      </c>
    </row>
    <row r="49" spans="1:10">
      <c r="A49">
        <v>49</v>
      </c>
      <c r="B49" s="102" t="s">
        <v>763</v>
      </c>
      <c r="C49" s="103"/>
      <c r="D49" s="49"/>
      <c r="E49" s="50"/>
      <c r="F49" s="51"/>
      <c r="G49" s="51"/>
      <c r="H49" s="51"/>
      <c r="I49" s="51"/>
      <c r="J49" s="51"/>
    </row>
    <row r="50" spans="1:10">
      <c r="A50">
        <v>50</v>
      </c>
      <c r="B50" s="102" t="s">
        <v>113</v>
      </c>
      <c r="C50" s="103"/>
      <c r="D50" s="51">
        <v>2223</v>
      </c>
      <c r="E50" s="50"/>
      <c r="F50" s="51">
        <v>6000</v>
      </c>
      <c r="G50" s="51"/>
      <c r="H50" s="51">
        <v>5150</v>
      </c>
      <c r="I50" s="51"/>
      <c r="J50" s="51">
        <v>6000</v>
      </c>
    </row>
    <row r="51" spans="1:10">
      <c r="A51">
        <v>51</v>
      </c>
      <c r="B51" s="102" t="s">
        <v>114</v>
      </c>
      <c r="C51" s="103"/>
      <c r="D51" s="49">
        <v>1759</v>
      </c>
      <c r="E51" s="50"/>
      <c r="F51" s="51">
        <v>2500</v>
      </c>
      <c r="G51" s="51"/>
      <c r="H51" s="51">
        <v>2300</v>
      </c>
      <c r="I51" s="51"/>
      <c r="J51" s="51">
        <v>2500</v>
      </c>
    </row>
    <row r="52" spans="1:10">
      <c r="A52">
        <v>52</v>
      </c>
      <c r="B52" s="112" t="s">
        <v>959</v>
      </c>
      <c r="C52" s="103"/>
      <c r="D52" s="49">
        <v>182</v>
      </c>
      <c r="E52" s="50"/>
      <c r="F52" s="51">
        <v>1400</v>
      </c>
      <c r="G52" s="51"/>
      <c r="H52" s="51">
        <v>1000</v>
      </c>
      <c r="I52" s="51"/>
      <c r="J52" s="379">
        <v>3000</v>
      </c>
    </row>
    <row r="53" spans="1:10">
      <c r="A53">
        <v>53</v>
      </c>
      <c r="B53" s="10" t="s">
        <v>38</v>
      </c>
      <c r="C53" s="103"/>
      <c r="D53" s="49">
        <v>2000</v>
      </c>
      <c r="E53" s="50"/>
      <c r="F53" s="51">
        <v>2000</v>
      </c>
      <c r="G53" s="51"/>
      <c r="H53" s="51">
        <v>2000</v>
      </c>
      <c r="I53" s="51"/>
      <c r="J53" s="51">
        <v>2000</v>
      </c>
    </row>
    <row r="54" spans="1:10">
      <c r="A54">
        <v>54</v>
      </c>
      <c r="B54" s="27" t="s">
        <v>115</v>
      </c>
      <c r="C54" s="103"/>
      <c r="D54" s="49">
        <v>0</v>
      </c>
      <c r="E54" s="50"/>
      <c r="F54" s="51">
        <v>50000</v>
      </c>
      <c r="G54" s="51"/>
      <c r="H54" s="51">
        <v>0</v>
      </c>
      <c r="I54" s="51"/>
      <c r="J54" s="61">
        <v>0</v>
      </c>
    </row>
    <row r="55" spans="1:10">
      <c r="A55">
        <v>55</v>
      </c>
      <c r="B55" s="107" t="s">
        <v>769</v>
      </c>
      <c r="C55" s="103"/>
      <c r="D55" s="51">
        <v>2227</v>
      </c>
      <c r="E55" s="50"/>
      <c r="F55" s="51">
        <v>2800</v>
      </c>
      <c r="G55" s="51"/>
      <c r="H55" s="51">
        <v>15949</v>
      </c>
      <c r="I55" s="51"/>
      <c r="J55" s="51">
        <v>4000</v>
      </c>
    </row>
    <row r="56" spans="1:10">
      <c r="A56">
        <v>56</v>
      </c>
      <c r="B56" s="107" t="s">
        <v>770</v>
      </c>
      <c r="C56" s="103"/>
      <c r="D56" s="51"/>
      <c r="E56" s="50"/>
      <c r="F56" s="51"/>
      <c r="G56" s="51"/>
      <c r="H56" s="51"/>
      <c r="I56" s="51"/>
      <c r="J56" s="51"/>
    </row>
    <row r="57" spans="1:10">
      <c r="A57">
        <v>57</v>
      </c>
      <c r="B57" s="107" t="s">
        <v>879</v>
      </c>
      <c r="C57" s="103"/>
      <c r="D57" s="51">
        <v>0</v>
      </c>
      <c r="E57" s="50"/>
      <c r="F57" s="51">
        <v>0</v>
      </c>
      <c r="G57" s="51"/>
      <c r="H57" s="51">
        <v>3161</v>
      </c>
      <c r="I57" s="51"/>
      <c r="J57" s="51">
        <v>0</v>
      </c>
    </row>
    <row r="58" spans="1:10">
      <c r="A58">
        <v>58</v>
      </c>
      <c r="B58" s="107" t="s">
        <v>950</v>
      </c>
      <c r="C58" s="103"/>
      <c r="D58" s="51">
        <v>0</v>
      </c>
      <c r="E58" s="50"/>
      <c r="F58" s="51">
        <v>0</v>
      </c>
      <c r="G58" s="51"/>
      <c r="H58" s="51">
        <v>15000</v>
      </c>
      <c r="I58" s="51"/>
      <c r="J58" s="51">
        <v>0</v>
      </c>
    </row>
    <row r="59" spans="1:10">
      <c r="A59">
        <v>59</v>
      </c>
      <c r="B59" s="107" t="s">
        <v>951</v>
      </c>
      <c r="C59" s="103"/>
      <c r="D59" s="51"/>
      <c r="E59" s="50"/>
      <c r="F59" s="51"/>
      <c r="G59" s="51"/>
      <c r="H59" s="51"/>
      <c r="I59" s="51"/>
      <c r="J59" s="51"/>
    </row>
    <row r="60" spans="1:10">
      <c r="A60">
        <v>60</v>
      </c>
      <c r="B60" s="107" t="s">
        <v>116</v>
      </c>
      <c r="C60" s="103"/>
      <c r="D60" s="49">
        <v>0</v>
      </c>
      <c r="E60" s="50"/>
      <c r="F60" s="51">
        <v>500</v>
      </c>
      <c r="G60" s="51"/>
      <c r="H60" s="51">
        <v>0</v>
      </c>
      <c r="I60" s="51"/>
      <c r="J60" s="373">
        <v>0</v>
      </c>
    </row>
    <row r="61" spans="1:10">
      <c r="A61">
        <v>61</v>
      </c>
      <c r="B61" s="111" t="s">
        <v>41</v>
      </c>
      <c r="C61" s="103"/>
      <c r="D61" s="49"/>
      <c r="E61" s="50"/>
      <c r="F61" s="49"/>
      <c r="G61" s="49"/>
      <c r="H61" s="51"/>
      <c r="I61" s="49"/>
      <c r="J61" s="49"/>
    </row>
    <row r="62" spans="1:10">
      <c r="A62">
        <v>62</v>
      </c>
      <c r="B62" s="114" t="s">
        <v>969</v>
      </c>
      <c r="C62" s="103"/>
      <c r="D62" s="49">
        <v>0</v>
      </c>
      <c r="E62" s="50"/>
      <c r="F62" s="49">
        <v>0</v>
      </c>
      <c r="G62" s="49"/>
      <c r="H62" s="51">
        <v>0</v>
      </c>
      <c r="I62" s="49"/>
      <c r="J62" s="61">
        <v>13000</v>
      </c>
    </row>
    <row r="63" spans="1:10">
      <c r="A63">
        <v>63</v>
      </c>
      <c r="B63" s="106" t="s">
        <v>970</v>
      </c>
      <c r="C63" s="103"/>
      <c r="D63" s="49"/>
      <c r="E63" s="50"/>
      <c r="F63" s="49"/>
      <c r="G63" s="49"/>
      <c r="H63" s="51"/>
      <c r="I63" s="49"/>
      <c r="J63" s="379">
        <v>209100</v>
      </c>
    </row>
    <row r="64" spans="1:10">
      <c r="A64">
        <v>64</v>
      </c>
      <c r="B64" s="106" t="s">
        <v>971</v>
      </c>
      <c r="C64" s="103"/>
      <c r="D64" s="49"/>
      <c r="E64" s="50"/>
      <c r="F64" s="49"/>
      <c r="G64" s="49"/>
      <c r="H64" s="51"/>
      <c r="I64" s="49"/>
      <c r="J64" s="61"/>
    </row>
    <row r="65" spans="1:11">
      <c r="A65">
        <v>65</v>
      </c>
      <c r="B65" s="368" t="s">
        <v>571</v>
      </c>
      <c r="C65" s="188"/>
      <c r="D65" s="51">
        <v>8723</v>
      </c>
      <c r="E65" s="58"/>
      <c r="F65" s="61">
        <v>1035000</v>
      </c>
      <c r="G65" s="51"/>
      <c r="H65" s="51">
        <v>0</v>
      </c>
      <c r="I65" s="51"/>
      <c r="J65" s="61">
        <v>957062</v>
      </c>
    </row>
    <row r="66" spans="1:11">
      <c r="A66">
        <v>66</v>
      </c>
      <c r="B66" s="368" t="s">
        <v>917</v>
      </c>
      <c r="C66" s="188"/>
      <c r="D66" s="51"/>
      <c r="E66" s="58"/>
      <c r="F66" s="61"/>
      <c r="G66" s="51"/>
      <c r="H66" s="51"/>
      <c r="I66" s="51"/>
      <c r="J66" s="61"/>
    </row>
    <row r="67" spans="1:11">
      <c r="A67">
        <v>67</v>
      </c>
      <c r="B67" s="368" t="s">
        <v>916</v>
      </c>
      <c r="C67" s="188"/>
      <c r="D67" s="51"/>
      <c r="E67" s="58"/>
      <c r="F67" s="61"/>
      <c r="G67" s="51"/>
      <c r="H67" s="51"/>
      <c r="I67" s="51"/>
      <c r="J67" s="61"/>
    </row>
    <row r="68" spans="1:11">
      <c r="A68">
        <v>68</v>
      </c>
      <c r="B68" s="115" t="s">
        <v>46</v>
      </c>
      <c r="C68" s="110"/>
      <c r="D68" s="63">
        <f>SUM(D27:D66)</f>
        <v>375019</v>
      </c>
      <c r="E68" s="68"/>
      <c r="F68" s="63">
        <f>SUM(F27:F67)</f>
        <v>1485292</v>
      </c>
      <c r="G68" s="63"/>
      <c r="H68" s="61">
        <f>SUM(H27:H67)</f>
        <v>417268</v>
      </c>
      <c r="I68" s="61"/>
      <c r="J68" s="61">
        <f>SUM(J27:J67)</f>
        <v>1608049</v>
      </c>
    </row>
    <row r="69" spans="1:11" ht="15.75" thickBot="1">
      <c r="A69">
        <v>69</v>
      </c>
      <c r="B69" s="115" t="s">
        <v>47</v>
      </c>
      <c r="C69" s="110"/>
      <c r="D69" s="69">
        <f>D24-D68</f>
        <v>88574</v>
      </c>
      <c r="E69" s="68"/>
      <c r="F69" s="69">
        <f>F24-F68</f>
        <v>-8171</v>
      </c>
      <c r="G69" s="63"/>
      <c r="H69" s="69">
        <f>H24-H68</f>
        <v>68961</v>
      </c>
      <c r="I69" s="63"/>
      <c r="J69" s="116">
        <f>J24-J68</f>
        <v>-131923</v>
      </c>
    </row>
    <row r="70" spans="1:11" ht="15.75" thickTop="1">
      <c r="B70" s="115"/>
      <c r="C70" s="110"/>
      <c r="D70" s="13"/>
      <c r="E70" s="68"/>
      <c r="F70" s="13"/>
      <c r="G70" s="63"/>
      <c r="H70" s="13"/>
      <c r="I70" s="63"/>
      <c r="J70" s="71"/>
    </row>
    <row r="71" spans="1:11">
      <c r="B71" s="117"/>
      <c r="C71" s="118"/>
      <c r="D71" s="119"/>
      <c r="E71" s="79"/>
      <c r="F71" s="79"/>
      <c r="G71" s="79"/>
      <c r="H71" s="79"/>
      <c r="I71" s="79"/>
      <c r="J71" s="79"/>
    </row>
    <row r="72" spans="1:11">
      <c r="B72" s="117" t="s">
        <v>580</v>
      </c>
      <c r="C72" s="118"/>
      <c r="D72" s="119"/>
      <c r="E72" s="79"/>
      <c r="F72" s="120"/>
      <c r="G72" s="120"/>
      <c r="H72" s="120"/>
      <c r="I72" s="120"/>
      <c r="J72" s="120"/>
      <c r="K72" s="86"/>
    </row>
    <row r="73" spans="1:11">
      <c r="B73" s="117" t="s">
        <v>549</v>
      </c>
      <c r="C73" s="118"/>
      <c r="D73" s="119"/>
      <c r="E73" s="79"/>
      <c r="F73" s="95" t="s">
        <v>962</v>
      </c>
      <c r="G73" s="120"/>
      <c r="H73" s="120"/>
      <c r="I73" s="120"/>
      <c r="J73" s="120"/>
    </row>
    <row r="74" spans="1:11">
      <c r="B74" s="117" t="s">
        <v>583</v>
      </c>
      <c r="C74" s="118"/>
      <c r="D74" s="119"/>
      <c r="E74" s="79"/>
      <c r="F74" s="95" t="s">
        <v>961</v>
      </c>
      <c r="G74" s="95"/>
      <c r="H74" s="95"/>
      <c r="I74" s="95"/>
      <c r="J74" s="95"/>
    </row>
    <row r="75" spans="1:11">
      <c r="B75" s="117" t="s">
        <v>581</v>
      </c>
      <c r="C75" s="118"/>
      <c r="D75" s="121"/>
      <c r="E75" s="79"/>
      <c r="F75" s="385">
        <v>209100</v>
      </c>
      <c r="G75" s="97"/>
      <c r="H75" s="97"/>
      <c r="I75" s="324"/>
      <c r="J75" s="324"/>
    </row>
    <row r="76" spans="1:11">
      <c r="B76" s="117" t="s">
        <v>685</v>
      </c>
      <c r="C76" s="118"/>
      <c r="D76" s="121"/>
      <c r="E76" s="79"/>
      <c r="F76" s="97" t="s">
        <v>963</v>
      </c>
      <c r="G76" s="97"/>
      <c r="H76" s="97"/>
      <c r="I76" s="324"/>
      <c r="J76" s="324"/>
    </row>
    <row r="77" spans="1:11">
      <c r="B77" s="117" t="s">
        <v>582</v>
      </c>
      <c r="C77" s="118"/>
      <c r="D77" s="121"/>
      <c r="E77" s="79"/>
      <c r="F77" s="79"/>
      <c r="G77" s="79"/>
      <c r="H77" s="79"/>
      <c r="I77" s="79"/>
      <c r="J77" s="79"/>
    </row>
    <row r="78" spans="1:11">
      <c r="B78" s="117" t="s">
        <v>584</v>
      </c>
      <c r="C78" s="118"/>
      <c r="D78" s="121"/>
      <c r="E78" s="79"/>
      <c r="F78" s="79"/>
      <c r="G78" s="79"/>
      <c r="H78" s="79"/>
      <c r="I78" s="79"/>
      <c r="J78" s="79"/>
    </row>
    <row r="79" spans="1:11">
      <c r="B79" s="117"/>
      <c r="C79" s="118"/>
      <c r="D79" s="121"/>
      <c r="E79" s="79"/>
      <c r="F79" s="79"/>
      <c r="G79" s="79"/>
      <c r="H79" s="79"/>
      <c r="I79" s="79"/>
      <c r="J79" s="79"/>
    </row>
    <row r="80" spans="1:11">
      <c r="B80" s="86" t="s">
        <v>906</v>
      </c>
    </row>
    <row r="81" spans="2:2">
      <c r="B81" s="86"/>
    </row>
    <row r="82" spans="2:2">
      <c r="B82" s="86"/>
    </row>
    <row r="83" spans="2:2">
      <c r="B83" s="122" t="s">
        <v>117</v>
      </c>
    </row>
  </sheetData>
  <printOptions gridLines="1"/>
  <pageMargins left="0.25" right="0" top="0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7" sqref="B7"/>
    </sheetView>
  </sheetViews>
  <sheetFormatPr defaultRowHeight="15"/>
  <cols>
    <col min="1" max="1" width="4.140625" customWidth="1"/>
    <col min="2" max="2" width="25.42578125" customWidth="1"/>
    <col min="3" max="3" width="1.7109375" customWidth="1"/>
    <col min="4" max="4" width="13.140625" customWidth="1"/>
    <col min="5" max="5" width="1.42578125" customWidth="1"/>
    <col min="6" max="6" width="12.42578125" customWidth="1"/>
    <col min="7" max="7" width="2.28515625" customWidth="1"/>
    <col min="8" max="8" width="12.85546875" customWidth="1"/>
    <col min="9" max="9" width="1.7109375" customWidth="1"/>
    <col min="10" max="10" width="12.5703125" customWidth="1"/>
  </cols>
  <sheetData>
    <row r="1" spans="1:10">
      <c r="A1">
        <v>1</v>
      </c>
      <c r="B1" s="138" t="s">
        <v>513</v>
      </c>
    </row>
    <row r="2" spans="1:10" ht="15.75" thickBot="1">
      <c r="A2">
        <v>2</v>
      </c>
      <c r="B2" s="42" t="s">
        <v>139</v>
      </c>
      <c r="C2" s="43"/>
      <c r="D2" s="3" t="s">
        <v>506</v>
      </c>
      <c r="E2" s="4"/>
      <c r="F2" s="5" t="s">
        <v>0</v>
      </c>
      <c r="G2" s="4"/>
      <c r="H2" s="3" t="s">
        <v>507</v>
      </c>
      <c r="I2" s="4"/>
      <c r="J2" s="3" t="s">
        <v>508</v>
      </c>
    </row>
    <row r="3" spans="1:10" ht="16.5">
      <c r="A3">
        <v>3</v>
      </c>
      <c r="B3" s="139" t="s">
        <v>1</v>
      </c>
      <c r="C3" s="45"/>
      <c r="D3" s="8" t="s">
        <v>2</v>
      </c>
      <c r="E3" s="8"/>
      <c r="F3" s="9" t="s">
        <v>3</v>
      </c>
      <c r="G3" s="9"/>
      <c r="H3" s="9" t="s">
        <v>4</v>
      </c>
      <c r="I3" s="9"/>
      <c r="J3" s="9" t="s">
        <v>5</v>
      </c>
    </row>
    <row r="4" spans="1:10">
      <c r="A4">
        <v>4</v>
      </c>
      <c r="B4" s="56" t="s">
        <v>140</v>
      </c>
      <c r="C4" s="45"/>
      <c r="D4" s="49">
        <v>1767</v>
      </c>
      <c r="E4" s="50"/>
      <c r="F4" s="51">
        <v>1000</v>
      </c>
      <c r="G4" s="49"/>
      <c r="H4" s="49">
        <v>2437</v>
      </c>
      <c r="I4" s="49"/>
      <c r="J4" s="51">
        <v>500</v>
      </c>
    </row>
    <row r="5" spans="1:10">
      <c r="A5">
        <v>5</v>
      </c>
      <c r="B5" s="59" t="s">
        <v>15</v>
      </c>
      <c r="C5" s="60"/>
      <c r="D5" s="63">
        <f>SUM(D3:D4)</f>
        <v>1767</v>
      </c>
      <c r="E5" s="68"/>
      <c r="F5" s="63">
        <f>SUM(F4)</f>
        <v>1000</v>
      </c>
      <c r="G5" s="63"/>
      <c r="H5" s="63">
        <f>SUM(H3:H4)</f>
        <v>2437</v>
      </c>
      <c r="I5" s="63"/>
      <c r="J5" s="63">
        <f>SUM(J4:J4)</f>
        <v>500</v>
      </c>
    </row>
    <row r="6" spans="1:10">
      <c r="A6">
        <v>6</v>
      </c>
      <c r="B6" s="139" t="s">
        <v>16</v>
      </c>
      <c r="C6" s="45"/>
      <c r="D6" s="49"/>
      <c r="E6" s="50"/>
      <c r="F6" s="49"/>
      <c r="G6" s="49"/>
      <c r="H6" s="49"/>
      <c r="I6" s="49"/>
      <c r="J6" s="49"/>
    </row>
    <row r="7" spans="1:10">
      <c r="A7">
        <v>7</v>
      </c>
      <c r="B7" s="46" t="s">
        <v>771</v>
      </c>
      <c r="C7" s="45"/>
      <c r="D7" s="49">
        <v>0</v>
      </c>
      <c r="E7" s="50"/>
      <c r="F7" s="49">
        <v>0</v>
      </c>
      <c r="G7" s="49"/>
      <c r="H7" s="49">
        <v>1308</v>
      </c>
      <c r="I7" s="49"/>
      <c r="J7" s="49">
        <v>0</v>
      </c>
    </row>
    <row r="8" spans="1:10">
      <c r="A8">
        <v>8</v>
      </c>
      <c r="B8" s="46" t="s">
        <v>141</v>
      </c>
      <c r="C8" s="45"/>
      <c r="D8" s="49">
        <v>0</v>
      </c>
      <c r="E8" s="50"/>
      <c r="F8" s="49">
        <v>0</v>
      </c>
      <c r="G8" s="49"/>
      <c r="H8" s="49">
        <v>0</v>
      </c>
      <c r="I8" s="49"/>
      <c r="J8" s="49">
        <v>0</v>
      </c>
    </row>
    <row r="9" spans="1:10" ht="15.75" thickBot="1">
      <c r="A9">
        <v>9</v>
      </c>
      <c r="B9" s="140" t="s">
        <v>46</v>
      </c>
      <c r="C9" s="45"/>
      <c r="D9" s="49">
        <f>SUM(D7:D8)</f>
        <v>0</v>
      </c>
      <c r="E9" s="50"/>
      <c r="F9" s="49">
        <f>SUM(F7:F8)</f>
        <v>0</v>
      </c>
      <c r="G9" s="49"/>
      <c r="H9" s="51">
        <f>SUM(H7:H8)</f>
        <v>1308</v>
      </c>
      <c r="I9" s="51"/>
      <c r="J9" s="51">
        <f>SUM(J7:J8)</f>
        <v>0</v>
      </c>
    </row>
    <row r="10" spans="1:10" ht="15.75" thickBot="1">
      <c r="A10">
        <v>10</v>
      </c>
      <c r="B10" s="59" t="s">
        <v>47</v>
      </c>
      <c r="C10" s="60"/>
      <c r="D10" s="141">
        <f>D5-D9</f>
        <v>1767</v>
      </c>
      <c r="E10" s="142"/>
      <c r="F10" s="143">
        <f>F5-F9</f>
        <v>1000</v>
      </c>
      <c r="G10" s="143"/>
      <c r="H10" s="143">
        <f>H5-H9</f>
        <v>1129</v>
      </c>
      <c r="I10" s="143"/>
      <c r="J10" s="144">
        <f>J5-J9</f>
        <v>500</v>
      </c>
    </row>
    <row r="11" spans="1:10">
      <c r="B11" s="82"/>
      <c r="C11" s="82"/>
      <c r="D11" s="82"/>
      <c r="E11" s="82"/>
      <c r="F11" s="82"/>
      <c r="G11" s="82"/>
      <c r="H11" s="82"/>
      <c r="I11" s="82"/>
      <c r="J11" s="82"/>
    </row>
    <row r="12" spans="1:10">
      <c r="A12" s="86" t="s">
        <v>75</v>
      </c>
      <c r="B12" s="85" t="s">
        <v>142</v>
      </c>
      <c r="C12" s="86"/>
      <c r="D12" s="85" t="s">
        <v>772</v>
      </c>
    </row>
    <row r="13" spans="1:10">
      <c r="B13" s="80" t="s">
        <v>143</v>
      </c>
    </row>
    <row r="15" spans="1:10">
      <c r="B15" s="145" t="s">
        <v>144</v>
      </c>
    </row>
  </sheetData>
  <printOptions gridLines="1"/>
  <pageMargins left="0.75" right="0" top="0" bottom="0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88" workbookViewId="0">
      <selection activeCell="F85" sqref="F85"/>
    </sheetView>
  </sheetViews>
  <sheetFormatPr defaultRowHeight="15"/>
  <cols>
    <col min="1" max="1" width="3.42578125" customWidth="1"/>
    <col min="2" max="2" width="30.7109375" customWidth="1"/>
    <col min="3" max="3" width="2.28515625" customWidth="1"/>
    <col min="4" max="4" width="13.85546875" customWidth="1"/>
    <col min="5" max="5" width="2" customWidth="1"/>
    <col min="6" max="6" width="13.42578125" customWidth="1"/>
    <col min="7" max="7" width="1.7109375" customWidth="1"/>
    <col min="8" max="8" width="14.42578125" customWidth="1"/>
    <col min="9" max="9" width="1.7109375" customWidth="1"/>
    <col min="10" max="10" width="14.85546875" customWidth="1"/>
  </cols>
  <sheetData>
    <row r="1" spans="1:10" ht="15.75" thickBot="1">
      <c r="A1" s="146">
        <v>1</v>
      </c>
      <c r="B1" s="147" t="s">
        <v>514</v>
      </c>
      <c r="C1" s="99" t="s">
        <v>48</v>
      </c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46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46">
        <v>3</v>
      </c>
      <c r="B3" s="102" t="s">
        <v>145</v>
      </c>
      <c r="C3" s="103"/>
      <c r="D3" s="126">
        <v>67184</v>
      </c>
      <c r="E3" s="127"/>
      <c r="F3" s="128">
        <v>45000</v>
      </c>
      <c r="G3" s="128"/>
      <c r="H3" s="128">
        <v>56356</v>
      </c>
      <c r="I3" s="128"/>
      <c r="J3" s="128">
        <v>45000</v>
      </c>
    </row>
    <row r="4" spans="1:10">
      <c r="A4" s="146">
        <v>4</v>
      </c>
      <c r="B4" s="102" t="s">
        <v>146</v>
      </c>
      <c r="C4" s="103"/>
      <c r="D4" s="126">
        <v>0</v>
      </c>
      <c r="E4" s="127"/>
      <c r="F4" s="128">
        <v>1000</v>
      </c>
      <c r="G4" s="128"/>
      <c r="H4" s="128">
        <v>1000</v>
      </c>
      <c r="I4" s="128"/>
      <c r="J4" s="128">
        <v>1000</v>
      </c>
    </row>
    <row r="5" spans="1:10">
      <c r="A5" s="146">
        <v>5</v>
      </c>
      <c r="B5" s="102" t="s">
        <v>147</v>
      </c>
      <c r="C5" s="103"/>
      <c r="D5" s="126">
        <v>50876</v>
      </c>
      <c r="E5" s="127"/>
      <c r="F5" s="128">
        <v>45000</v>
      </c>
      <c r="G5" s="128"/>
      <c r="H5" s="128">
        <v>45000</v>
      </c>
      <c r="I5" s="128"/>
      <c r="J5" s="130">
        <v>60000</v>
      </c>
    </row>
    <row r="6" spans="1:10">
      <c r="A6" s="146">
        <v>6</v>
      </c>
      <c r="B6" s="112" t="s">
        <v>148</v>
      </c>
      <c r="C6" s="103"/>
      <c r="D6" s="126">
        <v>379622</v>
      </c>
      <c r="E6" s="127"/>
      <c r="F6" s="128">
        <v>398341</v>
      </c>
      <c r="G6" s="128"/>
      <c r="H6" s="128">
        <v>398341</v>
      </c>
      <c r="I6" s="128"/>
      <c r="J6" s="130">
        <v>406479</v>
      </c>
    </row>
    <row r="7" spans="1:10">
      <c r="A7" s="146">
        <v>7</v>
      </c>
      <c r="B7" s="102" t="s">
        <v>149</v>
      </c>
      <c r="C7" s="103"/>
      <c r="D7" s="126">
        <v>3000</v>
      </c>
      <c r="E7" s="127"/>
      <c r="F7" s="128">
        <v>3000</v>
      </c>
      <c r="G7" s="128"/>
      <c r="H7" s="128">
        <v>3000</v>
      </c>
      <c r="I7" s="128"/>
      <c r="J7" s="128">
        <v>3000</v>
      </c>
    </row>
    <row r="8" spans="1:10">
      <c r="A8" s="146">
        <v>8</v>
      </c>
      <c r="B8" s="102" t="s">
        <v>150</v>
      </c>
      <c r="C8" s="103"/>
      <c r="D8" s="126">
        <v>25872</v>
      </c>
      <c r="E8" s="127"/>
      <c r="F8" s="128">
        <v>23000</v>
      </c>
      <c r="G8" s="128"/>
      <c r="H8" s="128">
        <v>23000</v>
      </c>
      <c r="I8" s="128"/>
      <c r="J8" s="129">
        <v>26000</v>
      </c>
    </row>
    <row r="9" spans="1:10">
      <c r="A9" s="146">
        <v>9</v>
      </c>
      <c r="B9" s="102" t="s">
        <v>151</v>
      </c>
      <c r="C9" s="103"/>
      <c r="D9" s="126">
        <v>20</v>
      </c>
      <c r="E9" s="127"/>
      <c r="F9" s="128">
        <v>0</v>
      </c>
      <c r="G9" s="128"/>
      <c r="H9" s="128">
        <v>30</v>
      </c>
      <c r="I9" s="128"/>
      <c r="J9" s="129">
        <v>0</v>
      </c>
    </row>
    <row r="10" spans="1:10">
      <c r="A10" s="146">
        <v>10</v>
      </c>
      <c r="B10" s="102" t="s">
        <v>724</v>
      </c>
      <c r="C10" s="103"/>
      <c r="D10" s="126">
        <v>3585</v>
      </c>
      <c r="E10" s="127"/>
      <c r="F10" s="128">
        <v>0</v>
      </c>
      <c r="G10" s="128"/>
      <c r="H10" s="128">
        <v>42</v>
      </c>
      <c r="I10" s="128"/>
      <c r="J10" s="128">
        <v>0</v>
      </c>
    </row>
    <row r="11" spans="1:10">
      <c r="A11" s="146">
        <v>11</v>
      </c>
      <c r="B11" s="102" t="s">
        <v>887</v>
      </c>
      <c r="C11" s="103"/>
      <c r="D11" s="128">
        <v>3758</v>
      </c>
      <c r="E11" s="127"/>
      <c r="F11" s="128">
        <v>1000</v>
      </c>
      <c r="G11" s="128"/>
      <c r="H11" s="128">
        <v>0</v>
      </c>
      <c r="I11" s="128"/>
      <c r="J11" s="128">
        <v>1000</v>
      </c>
    </row>
    <row r="12" spans="1:10">
      <c r="A12" s="146">
        <v>12</v>
      </c>
      <c r="B12" s="102" t="s">
        <v>152</v>
      </c>
      <c r="C12" s="103"/>
      <c r="D12" s="126">
        <v>3547</v>
      </c>
      <c r="E12" s="127"/>
      <c r="F12" s="128">
        <v>1000</v>
      </c>
      <c r="G12" s="128"/>
      <c r="H12" s="128">
        <v>5756</v>
      </c>
      <c r="I12" s="128"/>
      <c r="J12" s="128">
        <v>2000</v>
      </c>
    </row>
    <row r="13" spans="1:10">
      <c r="A13" s="146">
        <v>13</v>
      </c>
      <c r="B13" s="148" t="s">
        <v>683</v>
      </c>
      <c r="C13" s="108"/>
      <c r="D13" s="128">
        <v>16088</v>
      </c>
      <c r="E13" s="149"/>
      <c r="F13" s="128">
        <v>7543</v>
      </c>
      <c r="G13" s="128"/>
      <c r="H13" s="128">
        <v>37857</v>
      </c>
      <c r="I13" s="128"/>
      <c r="J13" s="129">
        <v>4661</v>
      </c>
    </row>
    <row r="14" spans="1:10">
      <c r="A14" s="146">
        <v>14</v>
      </c>
      <c r="B14" s="148" t="s">
        <v>888</v>
      </c>
      <c r="C14" s="108"/>
      <c r="D14" s="128"/>
      <c r="E14" s="149"/>
      <c r="F14" s="128"/>
      <c r="G14" s="128"/>
      <c r="H14" s="128"/>
      <c r="I14" s="128"/>
      <c r="J14" s="129"/>
    </row>
    <row r="15" spans="1:10">
      <c r="A15" s="146">
        <v>15</v>
      </c>
      <c r="B15" s="148" t="s">
        <v>684</v>
      </c>
      <c r="C15" s="108"/>
      <c r="D15" s="128">
        <v>9803</v>
      </c>
      <c r="E15" s="149"/>
      <c r="F15" s="128">
        <v>2685</v>
      </c>
      <c r="G15" s="128"/>
      <c r="H15" s="128">
        <v>8399</v>
      </c>
      <c r="I15" s="128"/>
      <c r="J15" s="129">
        <v>4686</v>
      </c>
    </row>
    <row r="16" spans="1:10">
      <c r="A16" s="146">
        <v>16</v>
      </c>
      <c r="B16" s="148" t="s">
        <v>153</v>
      </c>
      <c r="C16" s="108"/>
      <c r="D16" s="128"/>
      <c r="E16" s="149"/>
      <c r="F16" s="128"/>
      <c r="G16" s="128"/>
      <c r="H16" s="128"/>
      <c r="I16" s="128"/>
      <c r="J16" s="128"/>
    </row>
    <row r="17" spans="1:11">
      <c r="A17" s="146">
        <v>17</v>
      </c>
      <c r="B17" s="148" t="s">
        <v>596</v>
      </c>
      <c r="C17" s="108"/>
      <c r="D17" s="128">
        <v>0</v>
      </c>
      <c r="E17" s="149"/>
      <c r="F17" s="128">
        <v>0</v>
      </c>
      <c r="G17" s="128"/>
      <c r="H17" s="128">
        <v>602</v>
      </c>
      <c r="I17" s="128"/>
      <c r="J17" s="128">
        <v>0</v>
      </c>
    </row>
    <row r="18" spans="1:11">
      <c r="A18" s="146">
        <v>18</v>
      </c>
      <c r="B18" s="102" t="s">
        <v>598</v>
      </c>
      <c r="C18" s="103"/>
      <c r="D18" s="126">
        <v>753</v>
      </c>
      <c r="E18" s="127"/>
      <c r="F18" s="128">
        <v>0</v>
      </c>
      <c r="G18" s="128"/>
      <c r="H18" s="128">
        <v>13153</v>
      </c>
      <c r="I18" s="128"/>
      <c r="J18" s="128">
        <v>0</v>
      </c>
    </row>
    <row r="19" spans="1:11">
      <c r="A19" s="146">
        <v>19</v>
      </c>
      <c r="B19" s="102" t="s">
        <v>880</v>
      </c>
      <c r="C19" s="103"/>
      <c r="D19" s="126"/>
      <c r="E19" s="127"/>
      <c r="F19" s="128"/>
      <c r="G19" s="128"/>
      <c r="H19" s="128"/>
      <c r="I19" s="128"/>
      <c r="J19" s="128"/>
    </row>
    <row r="20" spans="1:11">
      <c r="A20" s="146">
        <v>20</v>
      </c>
      <c r="B20" s="355" t="s">
        <v>597</v>
      </c>
      <c r="C20" s="108"/>
      <c r="D20" s="126">
        <v>0</v>
      </c>
      <c r="E20" s="127"/>
      <c r="F20" s="128">
        <v>2792220</v>
      </c>
      <c r="G20" s="128"/>
      <c r="H20" s="190">
        <v>449509</v>
      </c>
      <c r="I20" s="128"/>
      <c r="J20" s="190">
        <v>1154696</v>
      </c>
      <c r="K20" s="169" t="s">
        <v>897</v>
      </c>
    </row>
    <row r="21" spans="1:11">
      <c r="A21" s="146">
        <v>21</v>
      </c>
      <c r="B21" s="356">
        <v>1604205</v>
      </c>
      <c r="C21" s="108"/>
      <c r="D21" s="126"/>
      <c r="E21" s="127"/>
      <c r="F21" s="128"/>
      <c r="G21" s="128"/>
      <c r="H21" s="129"/>
      <c r="I21" s="128"/>
      <c r="J21" s="129"/>
    </row>
    <row r="22" spans="1:11">
      <c r="A22" s="146">
        <v>22</v>
      </c>
      <c r="B22" s="66" t="s">
        <v>725</v>
      </c>
      <c r="C22" s="108"/>
      <c r="D22" s="128">
        <v>0</v>
      </c>
      <c r="E22" s="149"/>
      <c r="F22" s="128">
        <v>0</v>
      </c>
      <c r="G22" s="128"/>
      <c r="H22" s="128">
        <v>0</v>
      </c>
      <c r="I22" s="128"/>
      <c r="J22" s="129">
        <v>5000</v>
      </c>
    </row>
    <row r="23" spans="1:11">
      <c r="A23" s="146">
        <v>23</v>
      </c>
      <c r="B23" s="66" t="s">
        <v>973</v>
      </c>
      <c r="C23" s="108"/>
      <c r="D23" s="128">
        <v>0</v>
      </c>
      <c r="E23" s="149"/>
      <c r="F23" s="128">
        <v>0</v>
      </c>
      <c r="G23" s="128"/>
      <c r="H23" s="128">
        <v>0</v>
      </c>
      <c r="I23" s="128"/>
      <c r="J23" s="129">
        <v>209100</v>
      </c>
    </row>
    <row r="24" spans="1:11">
      <c r="A24" s="146">
        <v>24</v>
      </c>
      <c r="B24" s="115" t="s">
        <v>15</v>
      </c>
      <c r="C24" s="110"/>
      <c r="D24" s="131">
        <f>SUM(D3:D23)</f>
        <v>564108</v>
      </c>
      <c r="E24" s="132"/>
      <c r="F24" s="129">
        <f>SUM(F3:F23)</f>
        <v>3319789</v>
      </c>
      <c r="G24" s="129"/>
      <c r="H24" s="129">
        <f>SUM(H3:H23)</f>
        <v>1042045</v>
      </c>
      <c r="I24" s="129"/>
      <c r="J24" s="129">
        <f>SUM(J3:J23)</f>
        <v>1922622</v>
      </c>
    </row>
    <row r="25" spans="1:11">
      <c r="A25" s="146">
        <v>25</v>
      </c>
      <c r="B25" s="111" t="s">
        <v>16</v>
      </c>
      <c r="C25" s="103"/>
      <c r="D25" s="126"/>
      <c r="E25" s="127"/>
      <c r="F25" s="128"/>
      <c r="G25" s="128"/>
      <c r="H25" s="128"/>
      <c r="I25" s="128"/>
      <c r="J25" s="128"/>
    </row>
    <row r="26" spans="1:11">
      <c r="A26" s="146">
        <v>26</v>
      </c>
      <c r="B26" s="115" t="s">
        <v>17</v>
      </c>
      <c r="C26" s="103"/>
      <c r="D26" s="126"/>
      <c r="E26" s="127"/>
      <c r="F26" s="128"/>
      <c r="G26" s="128"/>
      <c r="H26" s="128"/>
      <c r="I26" s="128"/>
      <c r="J26" s="128"/>
    </row>
    <row r="27" spans="1:11">
      <c r="A27" s="146">
        <v>27</v>
      </c>
      <c r="B27" s="102" t="s">
        <v>843</v>
      </c>
      <c r="C27" s="103"/>
      <c r="D27" s="126">
        <v>110626</v>
      </c>
      <c r="E27" s="127"/>
      <c r="F27" s="128">
        <v>118371</v>
      </c>
      <c r="G27" s="128"/>
      <c r="H27" s="128">
        <v>123149</v>
      </c>
      <c r="I27" s="128"/>
      <c r="J27" s="128">
        <v>128170</v>
      </c>
    </row>
    <row r="28" spans="1:11">
      <c r="A28" s="146">
        <v>28</v>
      </c>
      <c r="B28" s="102" t="s">
        <v>18</v>
      </c>
      <c r="C28" s="103"/>
      <c r="D28" s="126">
        <v>3777</v>
      </c>
      <c r="E28" s="127"/>
      <c r="F28" s="128">
        <v>10500</v>
      </c>
      <c r="G28" s="128"/>
      <c r="H28" s="128">
        <v>9300</v>
      </c>
      <c r="I28" s="128"/>
      <c r="J28" s="128">
        <v>10500</v>
      </c>
    </row>
    <row r="29" spans="1:11">
      <c r="A29" s="146">
        <v>29</v>
      </c>
      <c r="B29" s="102" t="s">
        <v>19</v>
      </c>
      <c r="C29" s="103"/>
      <c r="D29" s="126">
        <v>6356</v>
      </c>
      <c r="E29" s="127"/>
      <c r="F29" s="128">
        <v>7990</v>
      </c>
      <c r="G29" s="128"/>
      <c r="H29" s="128">
        <v>8212</v>
      </c>
      <c r="I29" s="128"/>
      <c r="J29" s="128">
        <v>8598</v>
      </c>
    </row>
    <row r="30" spans="1:11">
      <c r="A30" s="146">
        <v>30</v>
      </c>
      <c r="B30" s="102" t="s">
        <v>20</v>
      </c>
      <c r="C30" s="103"/>
      <c r="D30" s="126">
        <v>1487</v>
      </c>
      <c r="E30" s="127"/>
      <c r="F30" s="128">
        <v>1869</v>
      </c>
      <c r="G30" s="128"/>
      <c r="H30" s="128">
        <v>1921</v>
      </c>
      <c r="I30" s="128"/>
      <c r="J30" s="128">
        <v>2011</v>
      </c>
    </row>
    <row r="31" spans="1:11">
      <c r="A31" s="146">
        <v>31</v>
      </c>
      <c r="B31" s="102" t="s">
        <v>21</v>
      </c>
      <c r="C31" s="103"/>
      <c r="D31" s="126">
        <v>5789</v>
      </c>
      <c r="E31" s="127"/>
      <c r="F31" s="128">
        <v>7732</v>
      </c>
      <c r="G31" s="128"/>
      <c r="H31" s="128">
        <v>7947</v>
      </c>
      <c r="I31" s="128"/>
      <c r="J31" s="128">
        <v>8320</v>
      </c>
    </row>
    <row r="32" spans="1:11">
      <c r="A32" s="146">
        <v>32</v>
      </c>
      <c r="B32" s="102" t="s">
        <v>553</v>
      </c>
      <c r="C32" s="103"/>
      <c r="D32" s="126">
        <v>46355</v>
      </c>
      <c r="E32" s="127"/>
      <c r="F32" s="128">
        <v>47964</v>
      </c>
      <c r="G32" s="128"/>
      <c r="H32" s="128">
        <v>47419</v>
      </c>
      <c r="I32" s="128"/>
      <c r="J32" s="129">
        <v>52181</v>
      </c>
    </row>
    <row r="33" spans="1:10">
      <c r="A33" s="146">
        <v>33</v>
      </c>
      <c r="B33" s="111" t="s">
        <v>22</v>
      </c>
      <c r="C33" s="103"/>
      <c r="D33" s="126"/>
      <c r="E33" s="127"/>
      <c r="F33" s="128"/>
      <c r="G33" s="128"/>
      <c r="H33" s="128"/>
      <c r="I33" s="128"/>
      <c r="J33" s="128"/>
    </row>
    <row r="34" spans="1:10">
      <c r="A34" s="146">
        <v>34</v>
      </c>
      <c r="B34" s="102" t="s">
        <v>154</v>
      </c>
      <c r="C34" s="103"/>
      <c r="D34" s="126">
        <v>85.33</v>
      </c>
      <c r="E34" s="127"/>
      <c r="F34" s="128">
        <v>750</v>
      </c>
      <c r="G34" s="128"/>
      <c r="H34" s="128">
        <v>496</v>
      </c>
      <c r="I34" s="128"/>
      <c r="J34" s="128">
        <v>750</v>
      </c>
    </row>
    <row r="35" spans="1:10">
      <c r="A35" s="146">
        <v>35</v>
      </c>
      <c r="B35" s="102" t="s">
        <v>155</v>
      </c>
      <c r="C35" s="103"/>
      <c r="D35" s="126">
        <v>3411</v>
      </c>
      <c r="E35" s="127"/>
      <c r="F35" s="128">
        <v>4000</v>
      </c>
      <c r="G35" s="128"/>
      <c r="H35" s="128">
        <v>3620</v>
      </c>
      <c r="I35" s="128"/>
      <c r="J35" s="128">
        <v>4000</v>
      </c>
    </row>
    <row r="36" spans="1:10">
      <c r="A36" s="146">
        <v>36</v>
      </c>
      <c r="B36" s="102" t="s">
        <v>156</v>
      </c>
      <c r="C36" s="103"/>
      <c r="D36" s="126"/>
      <c r="E36" s="127"/>
      <c r="F36" s="128"/>
      <c r="G36" s="128"/>
      <c r="H36" s="128"/>
      <c r="I36" s="128"/>
      <c r="J36" s="128"/>
    </row>
    <row r="37" spans="1:10">
      <c r="A37" s="146">
        <v>37</v>
      </c>
      <c r="B37" s="153" t="s">
        <v>889</v>
      </c>
      <c r="C37" s="103"/>
      <c r="D37" s="128">
        <v>3750</v>
      </c>
      <c r="E37" s="127"/>
      <c r="F37" s="128">
        <v>4250</v>
      </c>
      <c r="G37" s="128"/>
      <c r="H37" s="128">
        <v>5900</v>
      </c>
      <c r="I37" s="128"/>
      <c r="J37" s="128">
        <v>4250</v>
      </c>
    </row>
    <row r="38" spans="1:10">
      <c r="A38" s="146">
        <v>38</v>
      </c>
      <c r="B38" s="153" t="s">
        <v>890</v>
      </c>
      <c r="C38" s="103"/>
      <c r="D38" s="128">
        <v>0</v>
      </c>
      <c r="E38" s="127"/>
      <c r="F38" s="128">
        <v>0</v>
      </c>
      <c r="G38" s="128"/>
      <c r="H38" s="128">
        <v>20</v>
      </c>
      <c r="I38" s="128"/>
      <c r="J38" s="128">
        <v>24</v>
      </c>
    </row>
    <row r="39" spans="1:10">
      <c r="A39" s="146">
        <v>39</v>
      </c>
      <c r="B39" s="107" t="s">
        <v>157</v>
      </c>
      <c r="C39" s="103"/>
      <c r="D39" s="126">
        <v>14177</v>
      </c>
      <c r="E39" s="127"/>
      <c r="F39" s="128">
        <v>20000</v>
      </c>
      <c r="G39" s="128"/>
      <c r="H39" s="128">
        <v>16000</v>
      </c>
      <c r="I39" s="128"/>
      <c r="J39" s="128">
        <v>20000</v>
      </c>
    </row>
    <row r="40" spans="1:10">
      <c r="A40" s="146">
        <v>40</v>
      </c>
      <c r="B40" s="102" t="s">
        <v>158</v>
      </c>
      <c r="C40" s="103"/>
      <c r="D40" s="126">
        <v>205</v>
      </c>
      <c r="E40" s="127"/>
      <c r="F40" s="128">
        <v>500</v>
      </c>
      <c r="G40" s="128"/>
      <c r="H40" s="128">
        <v>250</v>
      </c>
      <c r="I40" s="128"/>
      <c r="J40" s="128">
        <v>500</v>
      </c>
    </row>
    <row r="41" spans="1:10">
      <c r="A41" s="146">
        <v>41</v>
      </c>
      <c r="B41" s="27" t="s">
        <v>693</v>
      </c>
      <c r="C41" s="103"/>
      <c r="D41" s="126">
        <v>13308</v>
      </c>
      <c r="E41" s="127"/>
      <c r="F41" s="128">
        <v>15970</v>
      </c>
      <c r="G41" s="128"/>
      <c r="H41" s="128">
        <v>14618</v>
      </c>
      <c r="I41" s="128"/>
      <c r="J41" s="129">
        <v>17250</v>
      </c>
    </row>
    <row r="42" spans="1:10">
      <c r="A42" s="146">
        <v>42</v>
      </c>
      <c r="B42" s="102" t="s">
        <v>60</v>
      </c>
      <c r="C42" s="103"/>
      <c r="D42" s="126">
        <v>34760</v>
      </c>
      <c r="E42" s="127"/>
      <c r="F42" s="128">
        <v>39000</v>
      </c>
      <c r="G42" s="128"/>
      <c r="H42" s="128">
        <v>35198</v>
      </c>
      <c r="I42" s="128"/>
      <c r="J42" s="128">
        <v>39000</v>
      </c>
    </row>
    <row r="43" spans="1:10">
      <c r="A43" s="146">
        <v>43</v>
      </c>
      <c r="B43" s="102" t="s">
        <v>61</v>
      </c>
      <c r="C43" s="103"/>
      <c r="D43" s="126">
        <v>3734</v>
      </c>
      <c r="E43" s="127"/>
      <c r="F43" s="128">
        <v>3800</v>
      </c>
      <c r="G43" s="128"/>
      <c r="H43" s="128">
        <v>3838</v>
      </c>
      <c r="I43" s="128"/>
      <c r="J43" s="128">
        <v>4500</v>
      </c>
    </row>
    <row r="44" spans="1:10">
      <c r="A44" s="146">
        <v>44</v>
      </c>
      <c r="B44" s="102" t="s">
        <v>62</v>
      </c>
      <c r="C44" s="103"/>
      <c r="D44" s="126">
        <v>800</v>
      </c>
      <c r="E44" s="127"/>
      <c r="F44" s="128">
        <v>800</v>
      </c>
      <c r="G44" s="128"/>
      <c r="H44" s="128">
        <v>800</v>
      </c>
      <c r="I44" s="128"/>
      <c r="J44" s="128">
        <v>800</v>
      </c>
    </row>
    <row r="45" spans="1:10">
      <c r="A45" s="146">
        <v>45</v>
      </c>
      <c r="B45" s="107" t="s">
        <v>159</v>
      </c>
      <c r="C45" s="103"/>
      <c r="D45" s="126">
        <v>32937</v>
      </c>
      <c r="E45" s="127"/>
      <c r="F45" s="128">
        <v>39000</v>
      </c>
      <c r="G45" s="128"/>
      <c r="H45" s="128">
        <v>30000</v>
      </c>
      <c r="I45" s="128"/>
      <c r="J45" s="129">
        <v>39000</v>
      </c>
    </row>
    <row r="46" spans="1:10">
      <c r="A46" s="146">
        <v>46</v>
      </c>
      <c r="B46" s="102" t="s">
        <v>891</v>
      </c>
      <c r="C46" s="103"/>
      <c r="D46" s="126"/>
      <c r="E46" s="127"/>
      <c r="F46" s="128"/>
      <c r="G46" s="128"/>
      <c r="H46" s="128"/>
      <c r="I46" s="128"/>
      <c r="J46" s="128"/>
    </row>
    <row r="47" spans="1:10">
      <c r="A47" s="146">
        <v>47</v>
      </c>
      <c r="B47" s="102" t="s">
        <v>160</v>
      </c>
      <c r="C47" s="103"/>
      <c r="D47" s="128">
        <v>24061</v>
      </c>
      <c r="E47" s="127"/>
      <c r="F47" s="128">
        <v>20000</v>
      </c>
      <c r="G47" s="128"/>
      <c r="H47" s="128">
        <v>38000</v>
      </c>
      <c r="I47" s="128"/>
      <c r="J47" s="128">
        <v>30000</v>
      </c>
    </row>
    <row r="48" spans="1:10">
      <c r="A48" s="146">
        <v>48</v>
      </c>
      <c r="B48" s="102" t="s">
        <v>161</v>
      </c>
      <c r="C48" s="103"/>
      <c r="D48" s="128"/>
      <c r="E48" s="127"/>
      <c r="F48" s="128"/>
      <c r="G48" s="128"/>
      <c r="H48" s="128"/>
      <c r="I48" s="128"/>
      <c r="J48" s="128"/>
    </row>
    <row r="49" spans="1:15">
      <c r="A49" s="146">
        <v>49</v>
      </c>
      <c r="B49" s="102" t="s">
        <v>726</v>
      </c>
      <c r="C49" s="103"/>
      <c r="D49" s="126">
        <v>1070</v>
      </c>
      <c r="E49" s="127"/>
      <c r="F49" s="128">
        <v>1000</v>
      </c>
      <c r="G49" s="128"/>
      <c r="H49" s="128">
        <v>1000</v>
      </c>
      <c r="I49" s="128"/>
      <c r="J49" s="128">
        <v>1000</v>
      </c>
    </row>
    <row r="50" spans="1:15">
      <c r="A50" s="146">
        <v>50</v>
      </c>
      <c r="B50" s="148" t="s">
        <v>162</v>
      </c>
      <c r="C50" s="154"/>
      <c r="D50" s="128">
        <v>12736</v>
      </c>
      <c r="E50" s="149"/>
      <c r="F50" s="128">
        <v>25000</v>
      </c>
      <c r="G50" s="128"/>
      <c r="H50" s="128">
        <v>20000</v>
      </c>
      <c r="I50" s="129"/>
      <c r="J50" s="129">
        <v>25000</v>
      </c>
    </row>
    <row r="51" spans="1:15">
      <c r="A51" s="146">
        <v>51</v>
      </c>
      <c r="B51" s="148" t="s">
        <v>892</v>
      </c>
      <c r="C51" s="154"/>
      <c r="D51" s="128">
        <v>0</v>
      </c>
      <c r="E51" s="149"/>
      <c r="F51" s="128">
        <v>0</v>
      </c>
      <c r="G51" s="128"/>
      <c r="H51" s="128">
        <v>5418</v>
      </c>
      <c r="I51" s="129"/>
      <c r="J51" s="129">
        <v>11000</v>
      </c>
    </row>
    <row r="52" spans="1:15">
      <c r="A52" s="146">
        <v>52</v>
      </c>
      <c r="B52" s="107" t="s">
        <v>163</v>
      </c>
      <c r="C52" s="103"/>
      <c r="D52" s="126">
        <v>2223</v>
      </c>
      <c r="E52" s="127"/>
      <c r="F52" s="128">
        <v>2600</v>
      </c>
      <c r="G52" s="128"/>
      <c r="H52" s="128">
        <v>1952</v>
      </c>
      <c r="I52" s="128"/>
      <c r="J52" s="128">
        <v>2600</v>
      </c>
    </row>
    <row r="53" spans="1:15">
      <c r="A53" s="146">
        <v>53</v>
      </c>
      <c r="B53" s="107" t="s">
        <v>164</v>
      </c>
      <c r="C53" s="103"/>
      <c r="D53" s="126">
        <v>4335</v>
      </c>
      <c r="E53" s="127"/>
      <c r="F53" s="128">
        <v>7500</v>
      </c>
      <c r="G53" s="128"/>
      <c r="H53" s="129">
        <v>5000</v>
      </c>
      <c r="I53" s="128"/>
      <c r="J53" s="129">
        <v>7500</v>
      </c>
    </row>
    <row r="54" spans="1:15">
      <c r="A54" s="146">
        <v>54</v>
      </c>
      <c r="B54" s="107" t="s">
        <v>727</v>
      </c>
      <c r="C54" s="103"/>
      <c r="D54" s="126"/>
      <c r="E54" s="127"/>
      <c r="F54" s="128"/>
      <c r="G54" s="128"/>
      <c r="H54" s="128"/>
      <c r="I54" s="128"/>
      <c r="J54" s="128"/>
    </row>
    <row r="55" spans="1:15">
      <c r="A55" s="146">
        <v>55</v>
      </c>
      <c r="B55" s="107" t="s">
        <v>165</v>
      </c>
      <c r="C55" s="103"/>
      <c r="D55" s="126">
        <v>0</v>
      </c>
      <c r="E55" s="127"/>
      <c r="F55" s="128">
        <v>3000</v>
      </c>
      <c r="G55" s="128"/>
      <c r="H55" s="128">
        <v>3000</v>
      </c>
      <c r="I55" s="128"/>
      <c r="J55" s="128">
        <v>3000</v>
      </c>
    </row>
    <row r="56" spans="1:15">
      <c r="A56" s="146">
        <v>56</v>
      </c>
      <c r="B56" s="107" t="s">
        <v>599</v>
      </c>
      <c r="C56" s="103"/>
      <c r="D56" s="126">
        <v>642</v>
      </c>
      <c r="E56" s="127"/>
      <c r="F56" s="128">
        <v>750</v>
      </c>
      <c r="G56" s="128"/>
      <c r="H56" s="128">
        <v>600</v>
      </c>
      <c r="I56" s="128"/>
      <c r="J56" s="128">
        <v>750</v>
      </c>
    </row>
    <row r="57" spans="1:15">
      <c r="A57" s="146">
        <v>57</v>
      </c>
      <c r="B57" s="111" t="s">
        <v>41</v>
      </c>
      <c r="C57" s="103"/>
      <c r="D57" s="126"/>
      <c r="E57" s="127"/>
      <c r="F57" s="128"/>
      <c r="G57" s="128"/>
      <c r="H57" s="128"/>
      <c r="I57" s="128"/>
      <c r="J57" s="128"/>
    </row>
    <row r="58" spans="1:15">
      <c r="A58" s="146">
        <v>58</v>
      </c>
      <c r="B58" s="102" t="s">
        <v>836</v>
      </c>
      <c r="C58" s="103"/>
      <c r="D58" s="128">
        <v>3288</v>
      </c>
      <c r="E58" s="127"/>
      <c r="F58" s="128">
        <v>1000</v>
      </c>
      <c r="G58" s="128"/>
      <c r="H58" s="128">
        <v>0</v>
      </c>
      <c r="I58" s="128"/>
      <c r="J58" s="128">
        <v>1000</v>
      </c>
    </row>
    <row r="59" spans="1:15">
      <c r="A59" s="146">
        <v>59</v>
      </c>
      <c r="B59" s="106" t="s">
        <v>976</v>
      </c>
      <c r="C59" s="103"/>
      <c r="D59" s="126">
        <v>60895</v>
      </c>
      <c r="E59" s="127"/>
      <c r="F59" s="128">
        <v>99000</v>
      </c>
      <c r="G59" s="128"/>
      <c r="H59" s="128">
        <v>63625</v>
      </c>
      <c r="I59" s="128"/>
      <c r="J59" s="152">
        <v>70000</v>
      </c>
    </row>
    <row r="60" spans="1:15">
      <c r="A60" s="146">
        <v>60</v>
      </c>
      <c r="B60" s="106" t="s">
        <v>975</v>
      </c>
      <c r="C60" s="103"/>
      <c r="D60" s="126"/>
      <c r="E60" s="127"/>
      <c r="F60" s="128"/>
      <c r="G60" s="128"/>
      <c r="H60" s="128"/>
      <c r="I60" s="128"/>
      <c r="J60" s="152">
        <v>209100</v>
      </c>
    </row>
    <row r="61" spans="1:15">
      <c r="A61" s="146">
        <v>61</v>
      </c>
      <c r="B61" s="148" t="s">
        <v>728</v>
      </c>
      <c r="C61" s="103"/>
      <c r="D61" s="128">
        <v>0</v>
      </c>
      <c r="E61" s="127"/>
      <c r="F61" s="128">
        <v>2792220</v>
      </c>
      <c r="G61" s="128"/>
      <c r="H61" s="129">
        <v>449509</v>
      </c>
      <c r="I61" s="128"/>
      <c r="J61" s="129">
        <v>1190696</v>
      </c>
      <c r="K61" s="169" t="s">
        <v>896</v>
      </c>
      <c r="L61" s="169"/>
      <c r="M61" s="169"/>
      <c r="N61" s="169"/>
      <c r="O61" s="169"/>
    </row>
    <row r="62" spans="1:15">
      <c r="A62" s="146">
        <v>62</v>
      </c>
      <c r="B62" s="114" t="s">
        <v>166</v>
      </c>
      <c r="C62" s="103"/>
      <c r="D62" s="126">
        <v>30000</v>
      </c>
      <c r="E62" s="127"/>
      <c r="F62" s="128">
        <v>0</v>
      </c>
      <c r="G62" s="128"/>
      <c r="H62" s="128">
        <v>0</v>
      </c>
      <c r="I62" s="128"/>
      <c r="J62" s="128">
        <v>34000</v>
      </c>
    </row>
    <row r="63" spans="1:15">
      <c r="A63" s="146">
        <v>63</v>
      </c>
      <c r="B63" s="111" t="s">
        <v>43</v>
      </c>
      <c r="C63" s="103"/>
      <c r="D63" s="126"/>
      <c r="E63" s="127"/>
      <c r="F63" s="128"/>
      <c r="G63" s="128"/>
      <c r="H63" s="128"/>
      <c r="I63" s="128"/>
      <c r="J63" s="128"/>
    </row>
    <row r="64" spans="1:15">
      <c r="A64" s="146">
        <v>64</v>
      </c>
      <c r="B64" s="105" t="s">
        <v>167</v>
      </c>
      <c r="C64" s="103"/>
      <c r="D64" s="126">
        <v>19282</v>
      </c>
      <c r="E64" s="127"/>
      <c r="F64" s="128">
        <v>21019</v>
      </c>
      <c r="G64" s="128"/>
      <c r="H64" s="128">
        <v>21019</v>
      </c>
      <c r="I64" s="128"/>
      <c r="J64" s="129">
        <v>22246</v>
      </c>
    </row>
    <row r="65" spans="1:10">
      <c r="A65" s="146">
        <v>65</v>
      </c>
      <c r="B65" s="114" t="s">
        <v>893</v>
      </c>
      <c r="C65" s="108"/>
      <c r="D65" s="128">
        <v>16659</v>
      </c>
      <c r="E65" s="127"/>
      <c r="F65" s="128">
        <v>10228</v>
      </c>
      <c r="G65" s="128"/>
      <c r="H65" s="128">
        <v>46256</v>
      </c>
      <c r="I65" s="128"/>
      <c r="J65" s="129">
        <v>9347</v>
      </c>
    </row>
    <row r="66" spans="1:10">
      <c r="A66" s="146">
        <v>66</v>
      </c>
      <c r="B66" s="393" t="s">
        <v>974</v>
      </c>
      <c r="C66" s="155"/>
      <c r="D66" s="156">
        <v>0</v>
      </c>
      <c r="E66" s="157"/>
      <c r="F66" s="158">
        <v>0</v>
      </c>
      <c r="G66" s="158"/>
      <c r="H66" s="158">
        <v>0</v>
      </c>
      <c r="I66" s="158"/>
      <c r="J66" s="222">
        <v>41820</v>
      </c>
    </row>
    <row r="67" spans="1:10">
      <c r="A67" s="146">
        <v>67</v>
      </c>
      <c r="B67" s="115" t="s">
        <v>46</v>
      </c>
      <c r="C67" s="110"/>
      <c r="D67" s="131">
        <f>SUM(D27:D66)</f>
        <v>456748.32999999996</v>
      </c>
      <c r="E67" s="132"/>
      <c r="F67" s="129">
        <f>SUM(F27:F66)</f>
        <v>3305813</v>
      </c>
      <c r="G67" s="129"/>
      <c r="H67" s="129">
        <f>SUM(H27:H66)</f>
        <v>964067</v>
      </c>
      <c r="I67" s="129"/>
      <c r="J67" s="129">
        <f>SUM(J27:J66)</f>
        <v>1998913</v>
      </c>
    </row>
    <row r="68" spans="1:10" ht="15.75" thickBot="1">
      <c r="A68" s="146">
        <v>68</v>
      </c>
      <c r="B68" s="115" t="s">
        <v>47</v>
      </c>
      <c r="C68" s="110"/>
      <c r="D68" s="133">
        <f>D24-D67</f>
        <v>107359.67000000004</v>
      </c>
      <c r="E68" s="132"/>
      <c r="F68" s="134">
        <f>F24-F67</f>
        <v>13976</v>
      </c>
      <c r="G68" s="129"/>
      <c r="H68" s="134">
        <f>H24-H67</f>
        <v>77978</v>
      </c>
      <c r="I68" s="129"/>
      <c r="J68" s="134">
        <f>SUM(J24-J67)</f>
        <v>-76291</v>
      </c>
    </row>
    <row r="69" spans="1:10" ht="15.75" thickTop="1">
      <c r="A69" s="146"/>
      <c r="B69" s="115"/>
      <c r="C69" s="110"/>
      <c r="D69" s="135"/>
      <c r="E69" s="132"/>
      <c r="F69" s="136"/>
      <c r="G69" s="129"/>
      <c r="H69" s="136"/>
      <c r="I69" s="129"/>
      <c r="J69" s="136"/>
    </row>
    <row r="70" spans="1:10">
      <c r="A70" s="146"/>
      <c r="B70" s="115"/>
      <c r="C70" s="110"/>
      <c r="D70" s="135"/>
      <c r="E70" s="132"/>
      <c r="F70" s="136" t="s">
        <v>732</v>
      </c>
      <c r="G70" s="129"/>
      <c r="H70" s="136"/>
      <c r="I70" s="129"/>
      <c r="J70" s="136"/>
    </row>
    <row r="71" spans="1:10">
      <c r="A71" s="46" t="s">
        <v>75</v>
      </c>
      <c r="B71" s="159" t="s">
        <v>592</v>
      </c>
      <c r="C71" s="113"/>
      <c r="D71" s="113"/>
      <c r="E71" s="160"/>
      <c r="F71" s="330" t="s">
        <v>729</v>
      </c>
      <c r="G71" s="331"/>
      <c r="H71" s="331"/>
      <c r="I71" s="331"/>
      <c r="J71" s="331"/>
    </row>
    <row r="72" spans="1:10">
      <c r="A72" s="46"/>
      <c r="B72" s="159" t="s">
        <v>593</v>
      </c>
      <c r="C72" s="113"/>
      <c r="D72" s="162"/>
      <c r="E72" s="160"/>
      <c r="F72" s="330" t="s">
        <v>730</v>
      </c>
      <c r="G72" s="160"/>
      <c r="H72" s="160"/>
      <c r="I72" s="160"/>
      <c r="J72" s="160"/>
    </row>
    <row r="73" spans="1:10" ht="15.75" thickBot="1">
      <c r="A73" s="46"/>
      <c r="B73" s="159" t="s">
        <v>594</v>
      </c>
      <c r="C73" s="113"/>
      <c r="D73" s="162"/>
      <c r="E73" s="160"/>
      <c r="F73" t="s">
        <v>731</v>
      </c>
    </row>
    <row r="74" spans="1:10">
      <c r="A74" s="46"/>
      <c r="B74" s="159" t="s">
        <v>595</v>
      </c>
      <c r="C74" s="113"/>
      <c r="D74" s="162"/>
      <c r="E74" s="160"/>
      <c r="F74" s="343" t="s">
        <v>837</v>
      </c>
      <c r="G74" s="340"/>
      <c r="H74" s="346">
        <v>1604205</v>
      </c>
      <c r="I74" s="347"/>
      <c r="J74" s="348" t="s">
        <v>894</v>
      </c>
    </row>
    <row r="75" spans="1:10">
      <c r="A75" s="46"/>
      <c r="B75" s="77"/>
      <c r="C75" s="107"/>
      <c r="D75" s="148"/>
      <c r="E75" s="160"/>
      <c r="F75" s="344" t="s">
        <v>135</v>
      </c>
      <c r="G75" s="341"/>
      <c r="H75" s="349">
        <v>-449509</v>
      </c>
      <c r="I75" s="350"/>
      <c r="J75" s="351" t="s">
        <v>895</v>
      </c>
    </row>
    <row r="76" spans="1:10" ht="15.75" thickBot="1">
      <c r="A76" s="46"/>
      <c r="B76" s="77"/>
      <c r="C76" s="107"/>
      <c r="D76" s="148"/>
      <c r="E76" s="160"/>
      <c r="F76" s="345" t="s">
        <v>838</v>
      </c>
      <c r="G76" s="342"/>
      <c r="H76" s="352">
        <f>SUM(H74:H75)</f>
        <v>1154696</v>
      </c>
      <c r="I76" s="353"/>
      <c r="J76" s="354"/>
    </row>
    <row r="77" spans="1:10">
      <c r="A77" s="56"/>
      <c r="B77" s="77" t="s">
        <v>168</v>
      </c>
      <c r="C77" s="164"/>
      <c r="D77" s="164"/>
      <c r="E77" s="164"/>
      <c r="F77" s="104"/>
      <c r="G77" s="164"/>
      <c r="H77" s="165"/>
      <c r="I77" s="164"/>
      <c r="J77" s="164"/>
    </row>
    <row r="78" spans="1:10">
      <c r="A78" s="56"/>
      <c r="B78" s="166" t="s">
        <v>169</v>
      </c>
      <c r="C78" s="104"/>
      <c r="D78" s="104"/>
      <c r="E78" s="104"/>
      <c r="F78" s="104"/>
      <c r="G78" s="104"/>
      <c r="H78" s="167"/>
      <c r="I78" s="164"/>
      <c r="J78" s="164"/>
    </row>
    <row r="79" spans="1:10">
      <c r="A79" s="81"/>
      <c r="B79" s="80" t="s">
        <v>600</v>
      </c>
      <c r="C79" s="164"/>
      <c r="D79" s="164"/>
      <c r="E79" s="164"/>
      <c r="F79" s="164"/>
      <c r="G79" s="164"/>
      <c r="H79" s="168"/>
      <c r="I79" s="164"/>
      <c r="J79" s="164"/>
    </row>
    <row r="80" spans="1:10">
      <c r="A80" s="81"/>
      <c r="B80" s="80" t="s">
        <v>601</v>
      </c>
      <c r="C80" s="164"/>
      <c r="D80" s="164"/>
      <c r="E80" s="164"/>
      <c r="F80" s="164"/>
      <c r="G80" s="164"/>
      <c r="H80" s="168"/>
      <c r="I80" s="164"/>
      <c r="J80" s="164"/>
    </row>
    <row r="81" spans="1:10">
      <c r="A81" s="81"/>
      <c r="B81" s="80" t="s">
        <v>602</v>
      </c>
      <c r="C81" s="164"/>
      <c r="D81" s="164"/>
      <c r="E81" s="164"/>
      <c r="F81" s="164"/>
      <c r="G81" s="164"/>
      <c r="H81" s="168"/>
      <c r="I81" s="164"/>
      <c r="J81" s="164"/>
    </row>
    <row r="82" spans="1:10">
      <c r="A82" s="81"/>
      <c r="B82" s="80" t="s">
        <v>691</v>
      </c>
      <c r="C82" s="164"/>
      <c r="D82" s="164"/>
      <c r="E82" s="164"/>
      <c r="F82" s="164"/>
      <c r="G82" s="164"/>
      <c r="H82" s="168"/>
      <c r="I82" s="164"/>
      <c r="J82" s="164"/>
    </row>
    <row r="83" spans="1:10">
      <c r="A83" s="81"/>
      <c r="B83" s="80"/>
      <c r="C83" s="164"/>
      <c r="D83" s="164"/>
      <c r="E83" s="164"/>
      <c r="F83" s="164"/>
      <c r="G83" s="164"/>
      <c r="H83" s="168"/>
      <c r="I83" s="164"/>
      <c r="J83" s="164"/>
    </row>
    <row r="84" spans="1:10">
      <c r="B84" s="169" t="s">
        <v>170</v>
      </c>
      <c r="C84" s="80"/>
      <c r="D84" s="170"/>
      <c r="E84" s="80"/>
      <c r="F84" s="80"/>
      <c r="G84" s="80"/>
      <c r="H84" s="80"/>
    </row>
    <row r="85" spans="1:10">
      <c r="B85" s="169"/>
      <c r="C85" s="80"/>
      <c r="D85" s="170"/>
      <c r="E85" s="80"/>
      <c r="F85" s="80"/>
      <c r="G85" s="80"/>
      <c r="H85" s="80"/>
    </row>
    <row r="86" spans="1:10">
      <c r="B86" s="95" t="s">
        <v>980</v>
      </c>
      <c r="C86" s="95"/>
      <c r="D86" s="95"/>
      <c r="E86" s="120"/>
      <c r="F86" s="120"/>
      <c r="G86" s="80"/>
      <c r="H86" s="80"/>
    </row>
    <row r="87" spans="1:10">
      <c r="B87" s="95" t="s">
        <v>972</v>
      </c>
      <c r="C87" s="95"/>
      <c r="D87" s="95"/>
      <c r="E87" s="120"/>
      <c r="F87" s="120"/>
      <c r="G87" s="80"/>
      <c r="H87" s="80"/>
    </row>
    <row r="88" spans="1:10">
      <c r="B88" s="97" t="s">
        <v>963</v>
      </c>
      <c r="C88" s="97"/>
      <c r="D88" s="97"/>
      <c r="E88" s="389"/>
      <c r="F88" s="389"/>
      <c r="G88" s="120"/>
      <c r="H88" s="120"/>
      <c r="I88" s="120"/>
      <c r="J88" s="120"/>
    </row>
    <row r="89" spans="1:10">
      <c r="B89" s="169"/>
      <c r="C89" s="80"/>
      <c r="D89" s="170"/>
      <c r="E89" s="80"/>
      <c r="F89" s="120"/>
      <c r="G89" s="120"/>
      <c r="H89" s="120"/>
      <c r="I89" s="120"/>
      <c r="J89" s="120"/>
    </row>
    <row r="90" spans="1:10">
      <c r="A90" s="80"/>
      <c r="B90" s="171" t="s">
        <v>171</v>
      </c>
      <c r="C90" s="80"/>
      <c r="D90" s="80"/>
      <c r="E90" s="80"/>
      <c r="F90" s="96"/>
      <c r="G90" s="96"/>
      <c r="H90" s="96"/>
      <c r="I90" s="389"/>
      <c r="J90" s="389"/>
    </row>
    <row r="91" spans="1:10">
      <c r="F91" s="96"/>
      <c r="G91" s="96"/>
      <c r="H91" s="96"/>
      <c r="I91" s="389"/>
      <c r="J91" s="389"/>
    </row>
  </sheetData>
  <printOptions gridLines="1"/>
  <pageMargins left="0.25" right="0" top="0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9" workbookViewId="0">
      <selection activeCell="J4" sqref="J4"/>
    </sheetView>
  </sheetViews>
  <sheetFormatPr defaultRowHeight="15"/>
  <cols>
    <col min="1" max="1" width="3.7109375" customWidth="1"/>
    <col min="2" max="2" width="30.28515625" customWidth="1"/>
    <col min="3" max="3" width="1.28515625" customWidth="1"/>
    <col min="4" max="4" width="15.5703125" customWidth="1"/>
    <col min="5" max="5" width="2" customWidth="1"/>
    <col min="6" max="6" width="14.140625" customWidth="1"/>
    <col min="7" max="7" width="1.7109375" customWidth="1"/>
    <col min="8" max="8" width="13.5703125" customWidth="1"/>
    <col min="9" max="9" width="1.42578125" customWidth="1"/>
    <col min="10" max="10" width="12.5703125" customWidth="1"/>
  </cols>
  <sheetData>
    <row r="1" spans="1:12" ht="15.75" thickBot="1">
      <c r="A1" s="172">
        <v>1</v>
      </c>
      <c r="B1" s="98" t="s">
        <v>515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2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2">
      <c r="A3" s="172">
        <v>3</v>
      </c>
      <c r="B3" s="102" t="s">
        <v>96</v>
      </c>
      <c r="C3" s="103"/>
      <c r="D3" s="126">
        <v>27341</v>
      </c>
      <c r="E3" s="127"/>
      <c r="F3" s="128">
        <v>29000</v>
      </c>
      <c r="G3" s="126"/>
      <c r="H3" s="128">
        <v>29000</v>
      </c>
      <c r="I3" s="128"/>
      <c r="J3" s="128">
        <v>29000</v>
      </c>
    </row>
    <row r="4" spans="1:12">
      <c r="A4" s="172">
        <v>4</v>
      </c>
      <c r="B4" s="102" t="s">
        <v>172</v>
      </c>
      <c r="C4" s="103"/>
      <c r="D4" s="126">
        <v>21755</v>
      </c>
      <c r="E4" s="127"/>
      <c r="F4" s="128">
        <v>30520</v>
      </c>
      <c r="G4" s="128"/>
      <c r="H4" s="128">
        <v>30037</v>
      </c>
      <c r="I4" s="128"/>
      <c r="J4" s="374">
        <v>31987</v>
      </c>
    </row>
    <row r="5" spans="1:12">
      <c r="A5" s="172">
        <v>5</v>
      </c>
      <c r="B5" s="102" t="s">
        <v>173</v>
      </c>
      <c r="C5" s="103"/>
      <c r="D5" s="126">
        <v>5747</v>
      </c>
      <c r="E5" s="127"/>
      <c r="F5" s="158">
        <v>3500</v>
      </c>
      <c r="G5" s="126"/>
      <c r="H5" s="128">
        <v>7329</v>
      </c>
      <c r="I5" s="128"/>
      <c r="J5" s="158">
        <v>4500</v>
      </c>
    </row>
    <row r="6" spans="1:12">
      <c r="A6" s="172">
        <v>6</v>
      </c>
      <c r="B6" s="102" t="s">
        <v>174</v>
      </c>
      <c r="C6" s="103"/>
      <c r="D6" s="126">
        <v>0</v>
      </c>
      <c r="E6" s="127"/>
      <c r="F6" s="128">
        <v>500</v>
      </c>
      <c r="G6" s="126"/>
      <c r="H6" s="128">
        <v>0</v>
      </c>
      <c r="I6" s="128"/>
      <c r="J6" s="128">
        <v>500</v>
      </c>
    </row>
    <row r="7" spans="1:12">
      <c r="A7" s="172">
        <v>7</v>
      </c>
      <c r="B7" s="102" t="s">
        <v>773</v>
      </c>
      <c r="C7" s="103"/>
      <c r="D7" s="126">
        <v>15069</v>
      </c>
      <c r="E7" s="127"/>
      <c r="F7" s="128">
        <v>0</v>
      </c>
      <c r="G7" s="126"/>
      <c r="H7" s="128">
        <v>346</v>
      </c>
      <c r="I7" s="128"/>
      <c r="J7" s="128">
        <v>0</v>
      </c>
    </row>
    <row r="8" spans="1:12">
      <c r="A8" s="172">
        <v>8</v>
      </c>
      <c r="B8" s="115" t="s">
        <v>15</v>
      </c>
      <c r="C8" s="110"/>
      <c r="D8" s="131">
        <f>SUM(D3:D7)</f>
        <v>69912</v>
      </c>
      <c r="E8" s="132"/>
      <c r="F8" s="131">
        <f>SUM(F3:F7)</f>
        <v>63520</v>
      </c>
      <c r="G8" s="131"/>
      <c r="H8" s="129">
        <f>SUM(H3:H7)</f>
        <v>66712</v>
      </c>
      <c r="I8" s="129"/>
      <c r="J8" s="129">
        <f>SUM(J3:J7)</f>
        <v>65987</v>
      </c>
      <c r="L8" t="s">
        <v>919</v>
      </c>
    </row>
    <row r="9" spans="1:12">
      <c r="A9" s="172">
        <v>9</v>
      </c>
      <c r="B9" s="111" t="s">
        <v>22</v>
      </c>
      <c r="C9" s="103"/>
      <c r="D9" s="127"/>
      <c r="E9" s="127"/>
      <c r="F9" s="126"/>
      <c r="G9" s="126"/>
      <c r="H9" s="128"/>
      <c r="I9" s="128"/>
      <c r="J9" s="128"/>
      <c r="L9">
        <v>25000</v>
      </c>
    </row>
    <row r="10" spans="1:12">
      <c r="A10" s="172">
        <v>10</v>
      </c>
      <c r="B10" s="102" t="s">
        <v>603</v>
      </c>
      <c r="C10" s="103"/>
      <c r="D10" s="126">
        <v>3499</v>
      </c>
      <c r="E10" s="127"/>
      <c r="F10" s="128">
        <v>4100</v>
      </c>
      <c r="G10" s="126"/>
      <c r="H10" s="128">
        <v>3700</v>
      </c>
      <c r="I10" s="128"/>
      <c r="J10" s="374">
        <v>4100</v>
      </c>
    </row>
    <row r="11" spans="1:12">
      <c r="A11" s="172">
        <v>11</v>
      </c>
      <c r="B11" s="112" t="s">
        <v>175</v>
      </c>
      <c r="C11" s="103"/>
      <c r="D11" s="126"/>
      <c r="E11" s="126"/>
      <c r="F11" s="128"/>
      <c r="G11" s="126"/>
      <c r="H11" s="128"/>
      <c r="I11" s="128"/>
      <c r="J11" s="128"/>
    </row>
    <row r="12" spans="1:12">
      <c r="A12" s="172">
        <v>12</v>
      </c>
      <c r="B12" s="102" t="s">
        <v>176</v>
      </c>
      <c r="C12" s="103"/>
      <c r="D12" s="126">
        <v>2014</v>
      </c>
      <c r="E12" s="127"/>
      <c r="F12" s="128">
        <v>3000</v>
      </c>
      <c r="G12" s="126"/>
      <c r="H12" s="128">
        <v>2500</v>
      </c>
      <c r="I12" s="128"/>
      <c r="J12" s="128">
        <v>3000</v>
      </c>
    </row>
    <row r="13" spans="1:12">
      <c r="A13" s="172">
        <v>13</v>
      </c>
      <c r="B13" s="102" t="s">
        <v>774</v>
      </c>
      <c r="C13" s="103"/>
      <c r="D13" s="126">
        <v>5380</v>
      </c>
      <c r="E13" s="127"/>
      <c r="F13" s="128">
        <v>400</v>
      </c>
      <c r="G13" s="126"/>
      <c r="H13" s="128">
        <v>810</v>
      </c>
      <c r="I13" s="128"/>
      <c r="J13" s="128">
        <v>820</v>
      </c>
    </row>
    <row r="14" spans="1:12">
      <c r="A14" s="172">
        <v>14</v>
      </c>
      <c r="B14" s="102" t="s">
        <v>177</v>
      </c>
      <c r="C14" s="103"/>
      <c r="D14" s="126">
        <v>4</v>
      </c>
      <c r="E14" s="127"/>
      <c r="F14" s="128">
        <v>8</v>
      </c>
      <c r="G14" s="126"/>
      <c r="H14" s="128">
        <v>16</v>
      </c>
      <c r="I14" s="128"/>
      <c r="J14" s="128">
        <v>16</v>
      </c>
    </row>
    <row r="15" spans="1:12">
      <c r="A15" s="172">
        <v>15</v>
      </c>
      <c r="B15" s="102" t="s">
        <v>178</v>
      </c>
      <c r="C15" s="103"/>
      <c r="D15" s="126">
        <v>1758</v>
      </c>
      <c r="E15" s="127"/>
      <c r="F15" s="128">
        <v>1700</v>
      </c>
      <c r="G15" s="126"/>
      <c r="H15" s="128">
        <v>1677</v>
      </c>
      <c r="I15" s="128"/>
      <c r="J15" s="128">
        <v>1700</v>
      </c>
    </row>
    <row r="16" spans="1:12">
      <c r="A16" s="172">
        <v>16</v>
      </c>
      <c r="B16" s="102" t="s">
        <v>179</v>
      </c>
      <c r="C16" s="103"/>
      <c r="D16" s="126">
        <v>5009</v>
      </c>
      <c r="E16" s="127"/>
      <c r="F16" s="128">
        <v>7000</v>
      </c>
      <c r="G16" s="126"/>
      <c r="H16" s="128">
        <v>4000</v>
      </c>
      <c r="I16" s="128"/>
      <c r="J16" s="128">
        <v>7000</v>
      </c>
    </row>
    <row r="17" spans="1:10">
      <c r="A17" s="172">
        <v>17</v>
      </c>
      <c r="B17" s="102" t="s">
        <v>881</v>
      </c>
      <c r="C17" s="103"/>
      <c r="D17" s="126">
        <v>0</v>
      </c>
      <c r="E17" s="127"/>
      <c r="F17" s="128">
        <v>0</v>
      </c>
      <c r="G17" s="126"/>
      <c r="H17" s="128">
        <v>189</v>
      </c>
      <c r="I17" s="128"/>
      <c r="J17" s="128">
        <v>0</v>
      </c>
    </row>
    <row r="18" spans="1:10">
      <c r="A18" s="172">
        <v>18</v>
      </c>
      <c r="B18" s="27" t="s">
        <v>696</v>
      </c>
      <c r="C18" s="103"/>
      <c r="D18" s="126">
        <v>12484</v>
      </c>
      <c r="E18" s="127"/>
      <c r="F18" s="128">
        <v>14981</v>
      </c>
      <c r="G18" s="126"/>
      <c r="H18" s="128">
        <v>14609</v>
      </c>
      <c r="I18" s="128"/>
      <c r="J18" s="129">
        <v>17238</v>
      </c>
    </row>
    <row r="19" spans="1:10">
      <c r="A19" s="172">
        <v>19</v>
      </c>
      <c r="B19" s="102" t="s">
        <v>60</v>
      </c>
      <c r="C19" s="103"/>
      <c r="D19" s="126">
        <v>2464</v>
      </c>
      <c r="E19" s="127"/>
      <c r="F19" s="128">
        <v>2800</v>
      </c>
      <c r="G19" s="126"/>
      <c r="H19" s="128">
        <v>2400</v>
      </c>
      <c r="I19" s="128"/>
      <c r="J19" s="128">
        <v>2800</v>
      </c>
    </row>
    <row r="20" spans="1:10">
      <c r="A20" s="172">
        <v>20</v>
      </c>
      <c r="B20" s="102" t="s">
        <v>61</v>
      </c>
      <c r="C20" s="103"/>
      <c r="D20" s="126">
        <v>5447</v>
      </c>
      <c r="E20" s="127"/>
      <c r="F20" s="128">
        <v>5600</v>
      </c>
      <c r="G20" s="126"/>
      <c r="H20" s="128">
        <v>4800</v>
      </c>
      <c r="I20" s="128"/>
      <c r="J20" s="374">
        <v>5600</v>
      </c>
    </row>
    <row r="21" spans="1:10">
      <c r="A21" s="172">
        <v>21</v>
      </c>
      <c r="B21" s="102" t="s">
        <v>775</v>
      </c>
      <c r="C21" s="103"/>
      <c r="D21" s="126">
        <v>1670</v>
      </c>
      <c r="E21" s="127"/>
      <c r="F21" s="128">
        <v>1500</v>
      </c>
      <c r="G21" s="126"/>
      <c r="H21" s="128">
        <v>1595</v>
      </c>
      <c r="I21" s="128"/>
      <c r="J21" s="128">
        <v>1500</v>
      </c>
    </row>
    <row r="22" spans="1:10">
      <c r="A22" s="172">
        <v>22</v>
      </c>
      <c r="B22" s="102" t="s">
        <v>776</v>
      </c>
      <c r="C22" s="103"/>
      <c r="D22" s="126">
        <v>9139</v>
      </c>
      <c r="E22" s="127"/>
      <c r="F22" s="128">
        <v>8900</v>
      </c>
      <c r="G22" s="126"/>
      <c r="H22" s="128">
        <v>7000</v>
      </c>
      <c r="I22" s="128"/>
      <c r="J22" s="128">
        <v>8900</v>
      </c>
    </row>
    <row r="23" spans="1:10">
      <c r="A23" s="172">
        <v>23</v>
      </c>
      <c r="B23" s="102" t="s">
        <v>180</v>
      </c>
      <c r="C23" s="103"/>
      <c r="D23" s="126">
        <v>141</v>
      </c>
      <c r="E23" s="127"/>
      <c r="F23" s="128">
        <v>1000</v>
      </c>
      <c r="G23" s="126"/>
      <c r="H23" s="128">
        <v>900</v>
      </c>
      <c r="I23" s="128"/>
      <c r="J23" s="128">
        <v>1000</v>
      </c>
    </row>
    <row r="24" spans="1:10">
      <c r="A24" s="172">
        <v>24</v>
      </c>
      <c r="B24" s="102" t="s">
        <v>181</v>
      </c>
      <c r="C24" s="103"/>
      <c r="D24" s="126">
        <v>0</v>
      </c>
      <c r="E24" s="127"/>
      <c r="F24" s="128">
        <v>50</v>
      </c>
      <c r="G24" s="126"/>
      <c r="H24" s="128">
        <v>0</v>
      </c>
      <c r="I24" s="128"/>
      <c r="J24" s="128">
        <v>50</v>
      </c>
    </row>
    <row r="25" spans="1:10">
      <c r="A25" s="172">
        <v>25</v>
      </c>
      <c r="B25" s="102" t="s">
        <v>182</v>
      </c>
      <c r="C25" s="103"/>
      <c r="D25" s="126">
        <v>0</v>
      </c>
      <c r="E25" s="127"/>
      <c r="F25" s="128">
        <v>250</v>
      </c>
      <c r="G25" s="126"/>
      <c r="H25" s="128">
        <v>0</v>
      </c>
      <c r="I25" s="128"/>
      <c r="J25" s="128">
        <v>250</v>
      </c>
    </row>
    <row r="26" spans="1:10">
      <c r="A26" s="172">
        <v>26</v>
      </c>
      <c r="B26" s="102" t="s">
        <v>604</v>
      </c>
      <c r="C26" s="103"/>
      <c r="D26" s="126">
        <v>921</v>
      </c>
      <c r="E26" s="127"/>
      <c r="F26" s="128">
        <v>2500</v>
      </c>
      <c r="G26" s="126"/>
      <c r="H26" s="128">
        <v>2000</v>
      </c>
      <c r="I26" s="128"/>
      <c r="J26" s="128">
        <v>2500</v>
      </c>
    </row>
    <row r="27" spans="1:10">
      <c r="A27" s="172">
        <v>27</v>
      </c>
      <c r="B27" s="102" t="s">
        <v>605</v>
      </c>
      <c r="C27" s="103"/>
      <c r="D27" s="126"/>
      <c r="E27" s="127"/>
      <c r="F27" s="128"/>
      <c r="G27" s="126"/>
      <c r="H27" s="128"/>
      <c r="I27" s="128"/>
      <c r="J27" s="128"/>
    </row>
    <row r="28" spans="1:10">
      <c r="A28" s="172">
        <v>28</v>
      </c>
      <c r="B28" s="102" t="s">
        <v>183</v>
      </c>
      <c r="C28" s="103"/>
      <c r="D28" s="126">
        <v>915</v>
      </c>
      <c r="E28" s="127"/>
      <c r="F28" s="128">
        <v>500</v>
      </c>
      <c r="G28" s="126"/>
      <c r="H28" s="128">
        <v>500</v>
      </c>
      <c r="I28" s="128"/>
      <c r="J28" s="128">
        <v>500</v>
      </c>
    </row>
    <row r="29" spans="1:10">
      <c r="A29" s="172">
        <v>29</v>
      </c>
      <c r="B29" s="111" t="s">
        <v>41</v>
      </c>
      <c r="C29" s="103"/>
      <c r="D29" s="126"/>
      <c r="E29" s="127"/>
      <c r="F29" s="128"/>
      <c r="G29" s="126"/>
      <c r="H29" s="128"/>
      <c r="I29" s="128"/>
      <c r="J29" s="128"/>
    </row>
    <row r="30" spans="1:10">
      <c r="A30" s="172">
        <v>30</v>
      </c>
      <c r="B30" s="102" t="s">
        <v>777</v>
      </c>
      <c r="C30" s="103"/>
      <c r="D30" s="128">
        <v>8870</v>
      </c>
      <c r="E30" s="127"/>
      <c r="F30" s="128">
        <v>7000</v>
      </c>
      <c r="G30" s="126"/>
      <c r="H30" s="128">
        <v>13377</v>
      </c>
      <c r="I30" s="128"/>
      <c r="J30" s="128">
        <v>7000</v>
      </c>
    </row>
    <row r="31" spans="1:10">
      <c r="A31" s="172">
        <v>31</v>
      </c>
      <c r="B31" s="102" t="s">
        <v>778</v>
      </c>
      <c r="C31" s="103"/>
      <c r="D31" s="126"/>
      <c r="E31" s="127"/>
      <c r="F31" s="128"/>
      <c r="G31" s="126"/>
      <c r="H31" s="128"/>
      <c r="I31" s="128"/>
      <c r="J31" s="128"/>
    </row>
    <row r="32" spans="1:10">
      <c r="A32" s="172">
        <v>32</v>
      </c>
      <c r="B32" s="112" t="s">
        <v>71</v>
      </c>
      <c r="C32" s="103"/>
      <c r="D32" s="126">
        <v>3000</v>
      </c>
      <c r="E32" s="127"/>
      <c r="F32" s="128">
        <v>2000</v>
      </c>
      <c r="G32" s="126"/>
      <c r="H32" s="128">
        <v>2000</v>
      </c>
      <c r="I32" s="128"/>
      <c r="J32" s="129">
        <v>2000</v>
      </c>
    </row>
    <row r="33" spans="1:10">
      <c r="A33" s="172">
        <v>33</v>
      </c>
      <c r="B33" s="111" t="s">
        <v>43</v>
      </c>
      <c r="C33" s="103"/>
      <c r="D33" s="126"/>
      <c r="E33" s="127"/>
      <c r="F33" s="128"/>
      <c r="G33" s="126"/>
      <c r="H33" s="128"/>
      <c r="I33" s="128"/>
      <c r="J33" s="128"/>
    </row>
    <row r="34" spans="1:10">
      <c r="A34" s="172">
        <v>34</v>
      </c>
      <c r="B34" s="115" t="s">
        <v>46</v>
      </c>
      <c r="C34" s="110"/>
      <c r="D34" s="135">
        <f>SUM(D10:D33)</f>
        <v>62715</v>
      </c>
      <c r="E34" s="174"/>
      <c r="F34" s="135">
        <f>SUM(F10:F33)</f>
        <v>63289</v>
      </c>
      <c r="G34" s="135"/>
      <c r="H34" s="136">
        <f>SUM(H10:H33)</f>
        <v>62073</v>
      </c>
      <c r="I34" s="136"/>
      <c r="J34" s="136">
        <f>SUM(J10:J33)</f>
        <v>65974</v>
      </c>
    </row>
    <row r="35" spans="1:10" ht="15.75" thickBot="1">
      <c r="A35" s="172">
        <v>35</v>
      </c>
      <c r="B35" s="115" t="s">
        <v>47</v>
      </c>
      <c r="C35" s="110"/>
      <c r="D35" s="133">
        <f>D8-D34</f>
        <v>7197</v>
      </c>
      <c r="E35" s="132"/>
      <c r="F35" s="133">
        <f>F8-F34</f>
        <v>231</v>
      </c>
      <c r="G35" s="131"/>
      <c r="H35" s="133">
        <f>H8-H34</f>
        <v>4639</v>
      </c>
      <c r="I35" s="131"/>
      <c r="J35" s="133">
        <f>J8-J34</f>
        <v>13</v>
      </c>
    </row>
    <row r="36" spans="1:10" ht="15.75" thickTop="1">
      <c r="A36" s="172"/>
      <c r="B36" s="164"/>
      <c r="C36" s="164"/>
      <c r="D36" s="164"/>
      <c r="E36" s="164"/>
      <c r="F36" s="164"/>
      <c r="G36" s="164"/>
      <c r="H36" s="164"/>
      <c r="I36" s="164"/>
      <c r="J36" s="164"/>
    </row>
    <row r="37" spans="1:10">
      <c r="A37" s="172"/>
      <c r="B37" s="72" t="s">
        <v>606</v>
      </c>
      <c r="D37" s="80"/>
    </row>
    <row r="38" spans="1:10">
      <c r="A38" s="172"/>
      <c r="B38" s="72" t="s">
        <v>607</v>
      </c>
      <c r="D38" s="80" t="s">
        <v>787</v>
      </c>
      <c r="E38" s="80"/>
      <c r="F38" s="80"/>
      <c r="G38" s="80"/>
      <c r="H38" s="80"/>
    </row>
    <row r="39" spans="1:10">
      <c r="B39" s="92" t="s">
        <v>608</v>
      </c>
      <c r="D39" s="80" t="s">
        <v>786</v>
      </c>
      <c r="E39" s="80"/>
      <c r="F39" s="80"/>
      <c r="G39" s="80"/>
      <c r="H39" s="80"/>
    </row>
    <row r="40" spans="1:10">
      <c r="B40" s="92" t="s">
        <v>609</v>
      </c>
    </row>
    <row r="41" spans="1:10">
      <c r="B41" s="169"/>
      <c r="D41" s="80"/>
    </row>
    <row r="44" spans="1:10">
      <c r="B44" s="122" t="s">
        <v>184</v>
      </c>
    </row>
  </sheetData>
  <printOptions gridLines="1"/>
  <pageMargins left="0.75" right="0" top="0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16" workbookViewId="0">
      <selection activeCell="L32" sqref="L32"/>
    </sheetView>
  </sheetViews>
  <sheetFormatPr defaultRowHeight="15"/>
  <cols>
    <col min="1" max="1" width="2.85546875" customWidth="1"/>
    <col min="2" max="2" width="33.140625" customWidth="1"/>
    <col min="3" max="3" width="1.5703125" customWidth="1"/>
    <col min="4" max="4" width="14.7109375" customWidth="1"/>
    <col min="5" max="5" width="1.42578125" customWidth="1"/>
    <col min="6" max="6" width="14.85546875" customWidth="1"/>
    <col min="7" max="7" width="1.42578125" customWidth="1"/>
    <col min="8" max="8" width="15.7109375" customWidth="1"/>
    <col min="9" max="9" width="1.42578125" customWidth="1"/>
    <col min="10" max="11" width="15.7109375" customWidth="1"/>
    <col min="12" max="12" width="17.28515625" customWidth="1"/>
    <col min="13" max="13" width="12.28515625" customWidth="1"/>
    <col min="14" max="14" width="14.42578125" customWidth="1"/>
  </cols>
  <sheetData>
    <row r="1" spans="1:14" ht="15.75" thickBot="1">
      <c r="A1" s="177">
        <v>1</v>
      </c>
      <c r="B1" s="178" t="s">
        <v>516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  <c r="K1" s="358"/>
    </row>
    <row r="2" spans="1:14" ht="16.5">
      <c r="A2" s="177">
        <v>2</v>
      </c>
      <c r="B2" s="179" t="s">
        <v>1</v>
      </c>
      <c r="C2" s="108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  <c r="K2" s="255"/>
    </row>
    <row r="3" spans="1:14">
      <c r="A3" s="177">
        <v>3</v>
      </c>
      <c r="B3" s="180" t="s">
        <v>96</v>
      </c>
      <c r="C3" s="108"/>
      <c r="D3" s="126">
        <v>273409</v>
      </c>
      <c r="E3" s="127"/>
      <c r="F3" s="128">
        <v>314700</v>
      </c>
      <c r="G3" s="128"/>
      <c r="H3" s="128">
        <v>314700</v>
      </c>
      <c r="I3" s="128"/>
      <c r="J3" s="129">
        <v>314700</v>
      </c>
      <c r="K3" s="129"/>
    </row>
    <row r="4" spans="1:14">
      <c r="A4" s="177">
        <v>4</v>
      </c>
      <c r="B4" s="181" t="s">
        <v>185</v>
      </c>
      <c r="C4" s="108"/>
      <c r="D4" s="126">
        <v>141</v>
      </c>
      <c r="E4" s="127"/>
      <c r="F4" s="128">
        <v>0</v>
      </c>
      <c r="G4" s="126"/>
      <c r="H4" s="126">
        <v>44</v>
      </c>
      <c r="I4" s="126"/>
      <c r="J4" s="128">
        <v>0</v>
      </c>
      <c r="K4" s="126"/>
    </row>
    <row r="5" spans="1:14">
      <c r="A5" s="177">
        <v>5</v>
      </c>
      <c r="B5" s="181" t="s">
        <v>910</v>
      </c>
      <c r="C5" s="108"/>
      <c r="D5" s="126">
        <v>1500</v>
      </c>
      <c r="E5" s="127"/>
      <c r="F5" s="128">
        <v>1000</v>
      </c>
      <c r="G5" s="126"/>
      <c r="H5" s="128">
        <v>2065</v>
      </c>
      <c r="I5" s="126"/>
      <c r="J5" s="128">
        <v>1000</v>
      </c>
      <c r="K5" s="128"/>
    </row>
    <row r="6" spans="1:14">
      <c r="A6" s="177">
        <v>6</v>
      </c>
      <c r="B6" s="181" t="s">
        <v>588</v>
      </c>
      <c r="C6" s="108"/>
      <c r="D6" s="126">
        <v>0</v>
      </c>
      <c r="E6" s="127"/>
      <c r="F6" s="128">
        <v>0</v>
      </c>
      <c r="G6" s="126"/>
      <c r="H6" s="128">
        <v>20</v>
      </c>
      <c r="I6" s="126"/>
      <c r="J6" s="128">
        <v>0</v>
      </c>
      <c r="K6" s="128"/>
    </row>
    <row r="7" spans="1:14">
      <c r="A7" s="177">
        <v>7</v>
      </c>
      <c r="B7" s="181" t="s">
        <v>186</v>
      </c>
      <c r="C7" s="108"/>
      <c r="D7" s="126">
        <v>988</v>
      </c>
      <c r="E7" s="127"/>
      <c r="F7" s="129">
        <v>0</v>
      </c>
      <c r="G7" s="128"/>
      <c r="H7" s="128">
        <v>1100</v>
      </c>
      <c r="I7" s="128"/>
      <c r="J7" s="129">
        <v>0</v>
      </c>
      <c r="K7" s="129"/>
    </row>
    <row r="8" spans="1:14">
      <c r="A8" s="177">
        <v>8</v>
      </c>
      <c r="B8" s="181" t="s">
        <v>589</v>
      </c>
      <c r="C8" s="108"/>
      <c r="D8" s="126">
        <v>2300</v>
      </c>
      <c r="E8" s="127"/>
      <c r="F8" s="129">
        <v>0</v>
      </c>
      <c r="G8" s="128"/>
      <c r="H8" s="128">
        <v>6960</v>
      </c>
      <c r="I8" s="128"/>
      <c r="J8" s="129">
        <v>0</v>
      </c>
      <c r="K8" s="129"/>
    </row>
    <row r="9" spans="1:14">
      <c r="A9" s="177">
        <v>9</v>
      </c>
      <c r="B9" s="181" t="s">
        <v>590</v>
      </c>
      <c r="C9" s="108"/>
      <c r="D9" s="126">
        <v>16738</v>
      </c>
      <c r="E9" s="127"/>
      <c r="F9" s="129">
        <v>0</v>
      </c>
      <c r="G9" s="128"/>
      <c r="H9" s="128">
        <v>2255</v>
      </c>
      <c r="I9" s="128"/>
      <c r="J9" s="129">
        <v>0</v>
      </c>
      <c r="K9" s="129"/>
    </row>
    <row r="10" spans="1:14">
      <c r="A10" s="177">
        <v>10</v>
      </c>
      <c r="B10" s="181" t="s">
        <v>591</v>
      </c>
      <c r="C10" s="108"/>
      <c r="D10" s="126"/>
      <c r="E10" s="127"/>
      <c r="F10" s="129"/>
      <c r="G10" s="128"/>
      <c r="H10" s="128"/>
      <c r="I10" s="128"/>
      <c r="J10" s="129"/>
      <c r="K10" s="129"/>
    </row>
    <row r="11" spans="1:14">
      <c r="A11" s="177">
        <v>11</v>
      </c>
      <c r="B11" s="182" t="s">
        <v>187</v>
      </c>
      <c r="C11" s="108"/>
      <c r="D11" s="128">
        <v>178500</v>
      </c>
      <c r="E11" s="149"/>
      <c r="F11" s="128">
        <v>178500</v>
      </c>
      <c r="G11" s="128"/>
      <c r="H11" s="128">
        <v>178500</v>
      </c>
      <c r="I11" s="128"/>
      <c r="J11" s="129">
        <v>178500</v>
      </c>
      <c r="K11" s="129"/>
    </row>
    <row r="12" spans="1:14">
      <c r="A12" s="177">
        <v>12</v>
      </c>
      <c r="B12" s="372" t="s">
        <v>922</v>
      </c>
      <c r="C12" s="108"/>
      <c r="D12" s="128">
        <v>0</v>
      </c>
      <c r="E12" s="149"/>
      <c r="F12" s="128">
        <v>0</v>
      </c>
      <c r="G12" s="128"/>
      <c r="H12" s="152">
        <v>29000</v>
      </c>
      <c r="I12" s="128"/>
      <c r="J12" s="129">
        <v>0</v>
      </c>
      <c r="K12" s="129"/>
    </row>
    <row r="13" spans="1:14">
      <c r="A13" s="177">
        <v>13</v>
      </c>
      <c r="B13" s="183" t="s">
        <v>188</v>
      </c>
      <c r="C13" s="108"/>
      <c r="D13" s="128">
        <v>0</v>
      </c>
      <c r="E13" s="149"/>
      <c r="F13" s="128"/>
      <c r="G13" s="128"/>
      <c r="H13" s="128"/>
      <c r="I13" s="128"/>
      <c r="J13" s="129"/>
      <c r="K13" s="129"/>
      <c r="M13" s="80"/>
    </row>
    <row r="14" spans="1:14">
      <c r="A14" s="177">
        <v>14</v>
      </c>
      <c r="B14" s="184" t="s">
        <v>15</v>
      </c>
      <c r="C14" s="154"/>
      <c r="D14" s="131">
        <f>SUM(D3:D13)</f>
        <v>473576</v>
      </c>
      <c r="E14" s="132"/>
      <c r="F14" s="131">
        <f>SUM(F3:F13)</f>
        <v>494200</v>
      </c>
      <c r="G14" s="131"/>
      <c r="H14" s="129">
        <f>SUM(H3:H13)</f>
        <v>534644</v>
      </c>
      <c r="I14" s="129"/>
      <c r="J14" s="129">
        <f>SUM(J3:J13)</f>
        <v>494200</v>
      </c>
      <c r="K14" s="129"/>
    </row>
    <row r="15" spans="1:14">
      <c r="A15" s="177">
        <v>15</v>
      </c>
      <c r="B15" s="179" t="s">
        <v>17</v>
      </c>
      <c r="C15" s="108"/>
      <c r="D15" s="126"/>
      <c r="E15" s="127"/>
      <c r="F15" s="126"/>
      <c r="G15" s="126"/>
      <c r="H15" s="128"/>
      <c r="I15" s="126"/>
      <c r="J15" s="126"/>
      <c r="K15" s="126"/>
      <c r="L15" s="312"/>
      <c r="M15" s="312"/>
    </row>
    <row r="16" spans="1:14">
      <c r="A16" s="177">
        <v>16</v>
      </c>
      <c r="B16" s="181" t="s">
        <v>844</v>
      </c>
      <c r="C16" s="108"/>
      <c r="D16" s="126">
        <v>248652</v>
      </c>
      <c r="E16" s="127"/>
      <c r="F16" s="128">
        <v>278291</v>
      </c>
      <c r="G16" s="126"/>
      <c r="H16" s="128">
        <v>311744</v>
      </c>
      <c r="I16" s="128"/>
      <c r="J16" s="128">
        <v>294516</v>
      </c>
      <c r="K16" s="129"/>
      <c r="L16" s="312"/>
      <c r="M16" s="312"/>
      <c r="N16" s="129"/>
    </row>
    <row r="17" spans="1:14">
      <c r="A17" s="177">
        <v>17</v>
      </c>
      <c r="B17" s="183" t="s">
        <v>189</v>
      </c>
      <c r="C17" s="108"/>
      <c r="D17" s="126">
        <v>8431</v>
      </c>
      <c r="E17" s="127"/>
      <c r="F17" s="128">
        <v>10000</v>
      </c>
      <c r="G17" s="126"/>
      <c r="H17" s="128">
        <v>10000</v>
      </c>
      <c r="I17" s="128"/>
      <c r="J17" s="128">
        <v>10000</v>
      </c>
      <c r="K17" s="129"/>
      <c r="L17" s="312"/>
      <c r="M17" s="312"/>
      <c r="N17" s="129"/>
    </row>
    <row r="18" spans="1:14">
      <c r="A18" s="177">
        <v>18</v>
      </c>
      <c r="B18" s="181" t="s">
        <v>190</v>
      </c>
      <c r="C18" s="108"/>
      <c r="D18" s="126">
        <v>15027</v>
      </c>
      <c r="E18" s="127"/>
      <c r="F18" s="128">
        <v>17874</v>
      </c>
      <c r="G18" s="126"/>
      <c r="H18" s="128">
        <v>19948</v>
      </c>
      <c r="I18" s="128"/>
      <c r="J18" s="128">
        <v>18260</v>
      </c>
      <c r="K18" s="129"/>
      <c r="L18" s="312"/>
      <c r="M18" s="312"/>
      <c r="N18" s="129"/>
    </row>
    <row r="19" spans="1:14">
      <c r="A19" s="177">
        <v>19</v>
      </c>
      <c r="B19" s="181" t="s">
        <v>191</v>
      </c>
      <c r="C19" s="108"/>
      <c r="D19" s="126">
        <v>3514</v>
      </c>
      <c r="E19" s="127"/>
      <c r="F19" s="128">
        <v>4180</v>
      </c>
      <c r="G19" s="126"/>
      <c r="H19" s="128">
        <v>4665</v>
      </c>
      <c r="I19" s="128"/>
      <c r="J19" s="128">
        <v>4271</v>
      </c>
      <c r="K19" s="129"/>
      <c r="L19" s="312"/>
      <c r="M19" s="312"/>
      <c r="N19" s="129"/>
    </row>
    <row r="20" spans="1:14">
      <c r="A20" s="177">
        <v>20</v>
      </c>
      <c r="B20" s="181" t="s">
        <v>21</v>
      </c>
      <c r="C20" s="108"/>
      <c r="D20" s="126">
        <v>12773</v>
      </c>
      <c r="E20" s="127"/>
      <c r="F20" s="128">
        <v>16126</v>
      </c>
      <c r="G20" s="126"/>
      <c r="H20" s="128">
        <v>18482</v>
      </c>
      <c r="I20" s="128"/>
      <c r="J20" s="128">
        <v>17671</v>
      </c>
      <c r="K20" s="129"/>
      <c r="L20" s="359"/>
      <c r="M20" s="312"/>
      <c r="N20" s="129"/>
    </row>
    <row r="21" spans="1:14">
      <c r="A21" s="177">
        <v>21</v>
      </c>
      <c r="B21" s="181" t="s">
        <v>632</v>
      </c>
      <c r="C21" s="108"/>
      <c r="D21" s="126">
        <v>52123</v>
      </c>
      <c r="E21" s="127"/>
      <c r="F21" s="128">
        <v>48437</v>
      </c>
      <c r="G21" s="126"/>
      <c r="H21" s="128">
        <v>48894</v>
      </c>
      <c r="I21" s="128"/>
      <c r="J21" s="128">
        <v>26830</v>
      </c>
      <c r="K21" s="129"/>
      <c r="L21" s="360"/>
      <c r="M21" s="170"/>
      <c r="N21" s="357"/>
    </row>
    <row r="22" spans="1:14">
      <c r="A22" s="177">
        <v>22</v>
      </c>
      <c r="B22" s="179" t="s">
        <v>22</v>
      </c>
      <c r="C22" s="108"/>
      <c r="D22" s="126"/>
      <c r="E22" s="127"/>
      <c r="F22" s="128"/>
      <c r="G22" s="126"/>
      <c r="H22" s="126"/>
      <c r="I22" s="126"/>
      <c r="J22" s="128"/>
      <c r="K22" s="128"/>
      <c r="L22" s="86"/>
    </row>
    <row r="23" spans="1:14">
      <c r="A23" s="177">
        <v>23</v>
      </c>
      <c r="B23" s="180" t="s">
        <v>192</v>
      </c>
      <c r="C23" s="108"/>
      <c r="D23" s="128">
        <v>7847</v>
      </c>
      <c r="E23" s="149"/>
      <c r="F23" s="128">
        <v>6000</v>
      </c>
      <c r="G23" s="128"/>
      <c r="H23" s="128">
        <v>7520</v>
      </c>
      <c r="I23" s="128"/>
      <c r="J23" s="128">
        <v>5275</v>
      </c>
      <c r="K23" s="128"/>
      <c r="L23" s="85"/>
      <c r="M23" s="80"/>
      <c r="N23" s="80"/>
    </row>
    <row r="24" spans="1:14">
      <c r="A24" s="177">
        <v>24</v>
      </c>
      <c r="B24" s="180" t="s">
        <v>193</v>
      </c>
      <c r="C24" s="108"/>
      <c r="D24" s="128"/>
      <c r="E24" s="149"/>
      <c r="F24" s="128"/>
      <c r="G24" s="128"/>
      <c r="H24" s="128"/>
      <c r="I24" s="128"/>
      <c r="J24" s="128"/>
      <c r="K24" s="128"/>
    </row>
    <row r="25" spans="1:14">
      <c r="A25" s="177">
        <v>25</v>
      </c>
      <c r="B25" s="181" t="s">
        <v>194</v>
      </c>
      <c r="C25" s="108"/>
      <c r="D25" s="128">
        <v>168</v>
      </c>
      <c r="E25" s="149"/>
      <c r="F25" s="128">
        <v>250</v>
      </c>
      <c r="G25" s="128"/>
      <c r="H25" s="128">
        <v>60</v>
      </c>
      <c r="I25" s="128"/>
      <c r="J25" s="128">
        <v>250</v>
      </c>
      <c r="K25" s="128"/>
    </row>
    <row r="26" spans="1:14">
      <c r="A26" s="177">
        <v>26</v>
      </c>
      <c r="B26" s="181" t="s">
        <v>195</v>
      </c>
      <c r="C26" s="108"/>
      <c r="D26" s="128">
        <v>773</v>
      </c>
      <c r="E26" s="149"/>
      <c r="F26" s="128">
        <v>1000</v>
      </c>
      <c r="G26" s="128"/>
      <c r="H26" s="128">
        <v>212</v>
      </c>
      <c r="I26" s="128"/>
      <c r="J26" s="128">
        <v>1000</v>
      </c>
      <c r="K26" s="128"/>
    </row>
    <row r="27" spans="1:14">
      <c r="A27" s="177">
        <v>27</v>
      </c>
      <c r="B27" s="181" t="s">
        <v>958</v>
      </c>
      <c r="C27" s="108"/>
      <c r="D27" s="128">
        <v>37469</v>
      </c>
      <c r="E27" s="149"/>
      <c r="F27" s="128">
        <v>41000</v>
      </c>
      <c r="G27" s="128"/>
      <c r="H27" s="128">
        <v>37904</v>
      </c>
      <c r="I27" s="128"/>
      <c r="J27" s="129">
        <v>40019</v>
      </c>
      <c r="K27" s="128"/>
    </row>
    <row r="28" spans="1:14">
      <c r="A28" s="177">
        <v>28</v>
      </c>
      <c r="B28" s="181" t="s">
        <v>196</v>
      </c>
      <c r="C28" s="108"/>
      <c r="D28" s="128">
        <v>1013</v>
      </c>
      <c r="E28" s="149"/>
      <c r="F28" s="128">
        <v>500</v>
      </c>
      <c r="G28" s="128"/>
      <c r="H28" s="128">
        <v>400</v>
      </c>
      <c r="I28" s="128"/>
      <c r="J28" s="128">
        <v>500</v>
      </c>
      <c r="K28" s="128"/>
    </row>
    <row r="29" spans="1:14">
      <c r="A29" s="177">
        <v>29</v>
      </c>
      <c r="B29" s="181" t="s">
        <v>197</v>
      </c>
      <c r="C29" s="108"/>
      <c r="D29" s="128">
        <v>0</v>
      </c>
      <c r="E29" s="149"/>
      <c r="F29" s="128">
        <v>200</v>
      </c>
      <c r="G29" s="128"/>
      <c r="H29" s="128">
        <v>0</v>
      </c>
      <c r="I29" s="128"/>
      <c r="J29" s="128">
        <v>200</v>
      </c>
      <c r="K29" s="128"/>
    </row>
    <row r="30" spans="1:14">
      <c r="A30" s="177">
        <v>30</v>
      </c>
      <c r="B30" s="181" t="s">
        <v>198</v>
      </c>
      <c r="C30" s="108"/>
      <c r="D30" s="128">
        <v>3665</v>
      </c>
      <c r="E30" s="149"/>
      <c r="F30" s="128">
        <v>4000</v>
      </c>
      <c r="G30" s="128"/>
      <c r="H30" s="128">
        <v>6300</v>
      </c>
      <c r="I30" s="128"/>
      <c r="J30" s="128">
        <v>6300</v>
      </c>
      <c r="K30" s="128"/>
    </row>
    <row r="31" spans="1:14">
      <c r="A31" s="177">
        <v>31</v>
      </c>
      <c r="B31" s="181" t="s">
        <v>199</v>
      </c>
      <c r="C31" s="108"/>
      <c r="D31" s="128">
        <v>10022</v>
      </c>
      <c r="E31" s="149"/>
      <c r="F31" s="128">
        <v>11000</v>
      </c>
      <c r="G31" s="128"/>
      <c r="H31" s="128">
        <v>9731</v>
      </c>
      <c r="I31" s="128"/>
      <c r="J31" s="128">
        <v>11000</v>
      </c>
      <c r="K31" s="128"/>
    </row>
    <row r="32" spans="1:14">
      <c r="A32" s="177">
        <v>32</v>
      </c>
      <c r="B32" s="181" t="s">
        <v>200</v>
      </c>
      <c r="C32" s="108" t="s">
        <v>201</v>
      </c>
      <c r="D32" s="128">
        <v>0</v>
      </c>
      <c r="E32" s="149"/>
      <c r="F32" s="128">
        <v>200</v>
      </c>
      <c r="G32" s="128"/>
      <c r="H32" s="128">
        <v>273</v>
      </c>
      <c r="I32" s="128"/>
      <c r="J32" s="128">
        <v>200</v>
      </c>
      <c r="K32" s="128"/>
    </row>
    <row r="33" spans="1:12">
      <c r="A33" s="177">
        <v>33</v>
      </c>
      <c r="B33" s="27" t="s">
        <v>694</v>
      </c>
      <c r="C33" s="108"/>
      <c r="D33" s="128">
        <v>17409</v>
      </c>
      <c r="E33" s="149"/>
      <c r="F33" s="128">
        <v>20891</v>
      </c>
      <c r="G33" s="128"/>
      <c r="H33" s="128">
        <v>17981</v>
      </c>
      <c r="I33" s="128"/>
      <c r="J33" s="128">
        <v>19600</v>
      </c>
      <c r="K33" s="129"/>
    </row>
    <row r="34" spans="1:12">
      <c r="A34" s="177">
        <v>34</v>
      </c>
      <c r="B34" s="180" t="s">
        <v>202</v>
      </c>
      <c r="C34" s="108"/>
      <c r="D34" s="128">
        <v>5820</v>
      </c>
      <c r="E34" s="149"/>
      <c r="F34" s="128">
        <v>2000</v>
      </c>
      <c r="G34" s="128"/>
      <c r="H34" s="128">
        <v>6241</v>
      </c>
      <c r="I34" s="128"/>
      <c r="J34" s="129">
        <v>2700</v>
      </c>
      <c r="K34" s="128"/>
    </row>
    <row r="35" spans="1:12">
      <c r="A35" s="177">
        <v>35</v>
      </c>
      <c r="B35" s="180" t="s">
        <v>203</v>
      </c>
      <c r="C35" s="108"/>
      <c r="D35" s="128">
        <v>160</v>
      </c>
      <c r="E35" s="149"/>
      <c r="F35" s="128">
        <v>0</v>
      </c>
      <c r="G35" s="128"/>
      <c r="H35" s="128">
        <v>0</v>
      </c>
      <c r="I35" s="128"/>
      <c r="J35" s="128">
        <v>0</v>
      </c>
      <c r="K35" s="128"/>
    </row>
    <row r="36" spans="1:12">
      <c r="A36" s="177">
        <v>36</v>
      </c>
      <c r="B36" s="181" t="s">
        <v>204</v>
      </c>
      <c r="C36" s="108"/>
      <c r="D36" s="128">
        <v>6676</v>
      </c>
      <c r="E36" s="149"/>
      <c r="F36" s="128">
        <v>5000</v>
      </c>
      <c r="G36" s="128"/>
      <c r="H36" s="128">
        <v>11148</v>
      </c>
      <c r="I36" s="128"/>
      <c r="J36" s="128">
        <v>5000</v>
      </c>
      <c r="K36" s="128"/>
    </row>
    <row r="37" spans="1:12">
      <c r="A37" s="177">
        <v>37</v>
      </c>
      <c r="B37" s="183" t="s">
        <v>205</v>
      </c>
      <c r="C37" s="108"/>
      <c r="D37" s="128">
        <v>10902</v>
      </c>
      <c r="E37" s="149"/>
      <c r="F37" s="128">
        <v>16000</v>
      </c>
      <c r="G37" s="128"/>
      <c r="H37" s="128">
        <v>11015</v>
      </c>
      <c r="I37" s="128"/>
      <c r="J37" s="128">
        <v>10000</v>
      </c>
      <c r="K37" s="129"/>
    </row>
    <row r="38" spans="1:12">
      <c r="A38" s="177">
        <v>38</v>
      </c>
      <c r="B38" s="180" t="s">
        <v>206</v>
      </c>
      <c r="C38" s="108"/>
      <c r="D38" s="128">
        <v>0</v>
      </c>
      <c r="E38" s="149"/>
      <c r="F38" s="128">
        <v>450</v>
      </c>
      <c r="G38" s="128"/>
      <c r="H38" s="128">
        <v>405</v>
      </c>
      <c r="I38" s="128"/>
      <c r="J38" s="128">
        <v>450</v>
      </c>
      <c r="K38" s="128"/>
    </row>
    <row r="39" spans="1:12">
      <c r="A39" s="177">
        <v>39</v>
      </c>
      <c r="B39" s="182" t="s">
        <v>907</v>
      </c>
      <c r="C39" s="313"/>
      <c r="D39" s="128">
        <v>8948</v>
      </c>
      <c r="E39" s="149"/>
      <c r="F39" s="128">
        <v>8300</v>
      </c>
      <c r="G39" s="128"/>
      <c r="H39" s="128">
        <v>9171</v>
      </c>
      <c r="I39" s="128"/>
      <c r="J39" s="128">
        <v>7300</v>
      </c>
      <c r="K39" s="129"/>
    </row>
    <row r="40" spans="1:12">
      <c r="A40" s="177">
        <v>40</v>
      </c>
      <c r="B40" s="180" t="s">
        <v>207</v>
      </c>
      <c r="C40" s="108"/>
      <c r="D40" s="168">
        <v>277</v>
      </c>
      <c r="F40" s="168">
        <v>500</v>
      </c>
      <c r="H40" s="168">
        <v>400</v>
      </c>
      <c r="J40" s="128">
        <v>500</v>
      </c>
      <c r="K40" s="128"/>
    </row>
    <row r="41" spans="1:12">
      <c r="A41" s="177">
        <v>41</v>
      </c>
      <c r="B41" s="180" t="s">
        <v>538</v>
      </c>
      <c r="C41" s="108"/>
      <c r="D41" s="168">
        <v>0</v>
      </c>
      <c r="F41" s="168">
        <v>1000</v>
      </c>
      <c r="H41" s="168">
        <v>1000</v>
      </c>
      <c r="J41" s="128">
        <v>1000</v>
      </c>
      <c r="K41" s="128"/>
    </row>
    <row r="42" spans="1:12">
      <c r="A42" s="177">
        <v>42</v>
      </c>
      <c r="B42" s="180" t="s">
        <v>886</v>
      </c>
      <c r="C42" s="108"/>
      <c r="D42" s="168">
        <v>0</v>
      </c>
      <c r="F42" s="168">
        <v>0</v>
      </c>
      <c r="H42" s="234">
        <v>543</v>
      </c>
      <c r="J42" s="129">
        <v>600</v>
      </c>
      <c r="K42" s="128"/>
    </row>
    <row r="43" spans="1:12">
      <c r="A43" s="177">
        <v>43</v>
      </c>
      <c r="B43" s="180" t="s">
        <v>36</v>
      </c>
      <c r="C43" s="108"/>
      <c r="D43" s="186">
        <v>1811</v>
      </c>
      <c r="E43" s="149"/>
      <c r="F43" s="128">
        <v>1000</v>
      </c>
      <c r="G43" s="128"/>
      <c r="H43" s="128">
        <v>600</v>
      </c>
      <c r="I43" s="128"/>
      <c r="J43" s="128">
        <v>1000</v>
      </c>
      <c r="K43" s="128"/>
    </row>
    <row r="44" spans="1:12">
      <c r="A44" s="177">
        <v>44</v>
      </c>
      <c r="B44" s="179" t="s">
        <v>41</v>
      </c>
      <c r="C44" s="108"/>
      <c r="D44" s="187"/>
      <c r="E44" s="127"/>
      <c r="F44" s="126"/>
      <c r="G44" s="126"/>
      <c r="H44" s="126"/>
      <c r="I44" s="126"/>
      <c r="J44" s="126"/>
      <c r="K44" s="126"/>
    </row>
    <row r="45" spans="1:12">
      <c r="A45" s="177">
        <v>45</v>
      </c>
      <c r="B45" s="181" t="s">
        <v>208</v>
      </c>
      <c r="C45" s="108"/>
      <c r="D45" s="187">
        <v>4250</v>
      </c>
      <c r="E45" s="127"/>
      <c r="F45" s="126">
        <v>0</v>
      </c>
      <c r="G45" s="126"/>
      <c r="H45" s="126">
        <v>0</v>
      </c>
      <c r="I45" s="126"/>
      <c r="J45" s="126">
        <v>0</v>
      </c>
      <c r="K45" s="126"/>
    </row>
    <row r="46" spans="1:12">
      <c r="A46" s="177">
        <v>46</v>
      </c>
      <c r="B46" s="180" t="s">
        <v>209</v>
      </c>
      <c r="C46" s="108"/>
      <c r="D46" s="186">
        <v>0</v>
      </c>
      <c r="E46" s="149"/>
      <c r="F46" s="128">
        <v>0</v>
      </c>
      <c r="G46" s="128"/>
      <c r="H46" s="128">
        <v>0</v>
      </c>
      <c r="I46" s="128"/>
      <c r="J46" s="128">
        <v>0</v>
      </c>
      <c r="K46" s="128"/>
    </row>
    <row r="47" spans="1:12">
      <c r="A47" s="177">
        <v>47</v>
      </c>
      <c r="B47" s="372" t="s">
        <v>210</v>
      </c>
      <c r="C47" s="381"/>
      <c r="D47" s="382">
        <v>22646</v>
      </c>
      <c r="E47" s="149"/>
      <c r="F47" s="128">
        <v>0</v>
      </c>
      <c r="G47" s="128"/>
      <c r="H47" s="128">
        <v>0</v>
      </c>
      <c r="I47" s="128"/>
      <c r="J47" s="129">
        <v>9500</v>
      </c>
      <c r="K47" s="129"/>
      <c r="L47" s="85"/>
    </row>
    <row r="48" spans="1:12">
      <c r="A48" s="177">
        <v>49</v>
      </c>
      <c r="B48" s="185" t="s">
        <v>533</v>
      </c>
      <c r="C48" s="188"/>
      <c r="D48" s="189">
        <v>22295</v>
      </c>
      <c r="E48" s="149"/>
      <c r="F48" s="128">
        <v>0</v>
      </c>
      <c r="G48" s="128"/>
      <c r="H48" s="128">
        <v>0</v>
      </c>
      <c r="I48" s="128"/>
      <c r="J48" s="190">
        <v>0</v>
      </c>
      <c r="K48" s="128"/>
    </row>
    <row r="49" spans="1:11">
      <c r="A49" s="177">
        <v>50</v>
      </c>
      <c r="B49" s="115" t="s">
        <v>46</v>
      </c>
      <c r="C49" s="154"/>
      <c r="D49" s="131">
        <f>SUM(D16:D48)</f>
        <v>502671</v>
      </c>
      <c r="E49" s="132"/>
      <c r="F49" s="131">
        <f>SUM(F15:F48)</f>
        <v>494199</v>
      </c>
      <c r="G49" s="131"/>
      <c r="H49" s="129">
        <f>SUM(H16:H48)</f>
        <v>534637</v>
      </c>
      <c r="I49" s="129"/>
      <c r="J49" s="129">
        <f>SUM(J16:J48)</f>
        <v>493942</v>
      </c>
      <c r="K49" s="129"/>
    </row>
    <row r="50" spans="1:11" ht="15.75" thickBot="1">
      <c r="A50" s="177">
        <v>51</v>
      </c>
      <c r="B50" s="115" t="s">
        <v>47</v>
      </c>
      <c r="C50" s="154"/>
      <c r="D50" s="133">
        <f>D14-D49</f>
        <v>-29095</v>
      </c>
      <c r="E50" s="132"/>
      <c r="F50" s="133">
        <f>F14-F49</f>
        <v>1</v>
      </c>
      <c r="G50" s="131"/>
      <c r="H50" s="133">
        <f>H14-H49</f>
        <v>7</v>
      </c>
      <c r="I50" s="131"/>
      <c r="J50" s="134">
        <f>J14-J49</f>
        <v>258</v>
      </c>
      <c r="K50" s="136"/>
    </row>
    <row r="51" spans="1:11" ht="15.75" thickTop="1">
      <c r="A51" s="177"/>
      <c r="B51" s="115"/>
      <c r="C51" s="154"/>
      <c r="D51" s="135"/>
      <c r="E51" s="132"/>
      <c r="F51" s="135"/>
      <c r="G51" s="131"/>
      <c r="H51" s="135"/>
      <c r="I51" s="131"/>
      <c r="J51" s="136"/>
      <c r="K51" s="136"/>
    </row>
    <row r="52" spans="1:11" ht="16.5">
      <c r="A52" s="177"/>
      <c r="B52" s="115"/>
      <c r="C52" s="110"/>
      <c r="D52" s="135"/>
      <c r="E52" s="132"/>
      <c r="F52" s="135"/>
      <c r="G52" s="131"/>
      <c r="H52" s="361"/>
      <c r="I52" s="362"/>
      <c r="J52" s="248"/>
      <c r="K52" s="136"/>
    </row>
    <row r="53" spans="1:11" ht="16.5">
      <c r="A53" s="177"/>
      <c r="B53" s="115"/>
      <c r="C53" s="110"/>
      <c r="D53" s="135"/>
      <c r="E53" s="132"/>
      <c r="F53" s="135"/>
      <c r="G53" s="131"/>
      <c r="H53" s="361"/>
      <c r="I53" s="131"/>
      <c r="J53" s="136"/>
      <c r="K53" s="136"/>
    </row>
    <row r="54" spans="1:11">
      <c r="A54" s="177"/>
      <c r="B54" s="191" t="s">
        <v>211</v>
      </c>
      <c r="C54" s="192"/>
      <c r="D54" s="193"/>
      <c r="E54" s="194"/>
      <c r="F54" s="193"/>
      <c r="G54" s="130"/>
      <c r="H54" s="193"/>
      <c r="I54" s="130"/>
      <c r="J54" s="136"/>
      <c r="K54" s="136"/>
    </row>
    <row r="55" spans="1:11">
      <c r="A55" s="177"/>
      <c r="B55" s="191" t="s">
        <v>212</v>
      </c>
      <c r="C55" s="192"/>
      <c r="D55" s="193"/>
      <c r="E55" s="194"/>
      <c r="F55" s="136"/>
      <c r="G55" s="129"/>
      <c r="H55" s="136"/>
      <c r="I55" s="129"/>
      <c r="J55" s="136"/>
      <c r="K55" s="136"/>
    </row>
    <row r="56" spans="1:11">
      <c r="A56" s="177"/>
      <c r="B56" s="191" t="s">
        <v>213</v>
      </c>
      <c r="C56" s="192"/>
      <c r="D56" s="193"/>
      <c r="E56" s="194"/>
      <c r="F56" s="136"/>
      <c r="G56" s="129"/>
      <c r="H56" s="136"/>
      <c r="I56" s="129"/>
      <c r="J56" s="136"/>
      <c r="K56" s="136"/>
    </row>
    <row r="57" spans="1:11">
      <c r="A57" s="177"/>
      <c r="B57" s="109"/>
      <c r="C57" s="154"/>
      <c r="D57" s="136"/>
      <c r="E57" s="195"/>
      <c r="F57" s="136"/>
      <c r="G57" s="129"/>
      <c r="H57" s="136"/>
      <c r="I57" s="129"/>
      <c r="J57" s="136"/>
      <c r="K57" s="136"/>
    </row>
    <row r="58" spans="1:11">
      <c r="A58" s="177"/>
      <c r="B58" s="115"/>
      <c r="C58" s="110"/>
      <c r="D58" s="135"/>
      <c r="E58" s="132"/>
      <c r="F58" s="135"/>
      <c r="G58" s="131"/>
      <c r="H58" s="135"/>
      <c r="I58" s="131"/>
      <c r="J58" s="135"/>
      <c r="K58" s="135"/>
    </row>
    <row r="59" spans="1:11" ht="15.75">
      <c r="A59" s="164" t="s">
        <v>75</v>
      </c>
      <c r="B59" s="196" t="s">
        <v>585</v>
      </c>
      <c r="C59" s="164"/>
      <c r="D59" s="129"/>
      <c r="E59" s="85"/>
      <c r="F59" s="160"/>
      <c r="G59" s="164"/>
      <c r="H59" s="166"/>
      <c r="I59" s="166"/>
      <c r="J59" s="197"/>
      <c r="K59" s="197"/>
    </row>
    <row r="60" spans="1:11" ht="17.25">
      <c r="A60" s="164"/>
      <c r="B60" s="198" t="s">
        <v>586</v>
      </c>
      <c r="C60" s="164"/>
      <c r="D60" s="164"/>
      <c r="E60" s="164"/>
      <c r="F60" s="164"/>
      <c r="G60" s="164"/>
      <c r="H60" s="160"/>
      <c r="I60" s="164"/>
      <c r="J60" s="199"/>
      <c r="K60" s="199"/>
    </row>
    <row r="61" spans="1:11" ht="17.25">
      <c r="A61" s="164"/>
      <c r="B61" s="198" t="s">
        <v>587</v>
      </c>
      <c r="C61" s="164"/>
      <c r="D61" s="164"/>
      <c r="E61" s="164"/>
      <c r="F61" s="164"/>
      <c r="G61" s="164"/>
      <c r="H61" s="160"/>
      <c r="I61" s="164"/>
      <c r="J61" s="199"/>
      <c r="K61" s="199"/>
    </row>
    <row r="62" spans="1:11" ht="15.75">
      <c r="A62" s="164"/>
      <c r="B62" s="198"/>
      <c r="C62" s="164"/>
      <c r="D62" s="164"/>
      <c r="E62" s="164"/>
      <c r="F62" s="164"/>
      <c r="G62" s="164"/>
      <c r="H62" s="160"/>
      <c r="I62" s="164"/>
      <c r="J62" s="164"/>
      <c r="K62" s="164"/>
    </row>
    <row r="63" spans="1:11">
      <c r="A63" s="164"/>
      <c r="B63" s="82" t="s">
        <v>214</v>
      </c>
      <c r="H63" s="86"/>
    </row>
    <row r="64" spans="1:11">
      <c r="A64" s="164"/>
      <c r="B64" t="s">
        <v>215</v>
      </c>
      <c r="H64" s="86"/>
      <c r="I64" s="86"/>
      <c r="J64" s="86"/>
      <c r="K64" s="86"/>
    </row>
    <row r="65" spans="1:2">
      <c r="A65" s="164"/>
      <c r="B65" t="s">
        <v>216</v>
      </c>
    </row>
    <row r="66" spans="1:2">
      <c r="A66" s="164"/>
      <c r="B66" t="s">
        <v>217</v>
      </c>
    </row>
    <row r="67" spans="1:2">
      <c r="A67" s="80"/>
      <c r="B67" s="82" t="s">
        <v>218</v>
      </c>
    </row>
    <row r="68" spans="1:2">
      <c r="A68" s="80"/>
      <c r="B68" t="s">
        <v>219</v>
      </c>
    </row>
    <row r="69" spans="1:2">
      <c r="A69" s="164"/>
      <c r="B69" t="s">
        <v>220</v>
      </c>
    </row>
    <row r="70" spans="1:2">
      <c r="A70" s="164"/>
      <c r="B70" t="s">
        <v>221</v>
      </c>
    </row>
    <row r="71" spans="1:2">
      <c r="B71" s="86"/>
    </row>
    <row r="72" spans="1:2">
      <c r="B72" s="200" t="s">
        <v>222</v>
      </c>
    </row>
  </sheetData>
  <printOptions gridLines="1"/>
  <pageMargins left="0.25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Light</vt:lpstr>
      <vt:lpstr>Water</vt:lpstr>
      <vt:lpstr>Sewer</vt:lpstr>
      <vt:lpstr>Landfill</vt:lpstr>
      <vt:lpstr>General</vt:lpstr>
      <vt:lpstr>Water &amp; Bldg Sink</vt:lpstr>
      <vt:lpstr>Streets</vt:lpstr>
      <vt:lpstr>Fire</vt:lpstr>
      <vt:lpstr>Police</vt:lpstr>
      <vt:lpstr>Fire Station Construct.</vt:lpstr>
      <vt:lpstr>Cemetery </vt:lpstr>
      <vt:lpstr>Ambulance</vt:lpstr>
      <vt:lpstr>Pool </vt:lpstr>
      <vt:lpstr>Park</vt:lpstr>
      <vt:lpstr>Recreation</vt:lpstr>
      <vt:lpstr>Library</vt:lpstr>
      <vt:lpstr>Health Ded</vt:lpstr>
      <vt:lpstr>Sales Tax </vt:lpstr>
      <vt:lpstr>VP Bond</vt:lpstr>
      <vt:lpstr>Keno</vt:lpstr>
      <vt:lpstr>Civic</vt:lpstr>
      <vt:lpstr>TIF</vt:lpstr>
      <vt:lpstr>Senior Center</vt:lpstr>
      <vt:lpstr>Senior Center #2</vt:lpstr>
      <vt:lpstr>REDLG</vt:lpstr>
      <vt:lpstr>ARPA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Beck</dc:creator>
  <cp:lastModifiedBy>Connie Beck</cp:lastModifiedBy>
  <cp:lastPrinted>2024-08-20T12:01:56Z</cp:lastPrinted>
  <dcterms:created xsi:type="dcterms:W3CDTF">2024-01-12T17:46:50Z</dcterms:created>
  <dcterms:modified xsi:type="dcterms:W3CDTF">2024-08-21T17:51:17Z</dcterms:modified>
</cp:coreProperties>
</file>